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ersonas" sheetId="2" state="visible" r:id="rId2"/>
    <sheet xmlns:r="http://schemas.openxmlformats.org/officeDocument/2006/relationships" name="Asignaciones" sheetId="3" state="visible" r:id="rId3"/>
    <sheet xmlns:r="http://schemas.openxmlformats.org/officeDocument/2006/relationships" name="Carg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"/>
    <numFmt numFmtId="167" formatCode="dd/mm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6472"/>
      <sz val="9"/>
    </font>
    <font>
      <b val="1"/>
      <color rgb="00FFFFFF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2F3B4C"/>
      </patternFill>
    </fill>
    <fill>
      <patternFill patternType="solid">
        <fgColor rgb="00E8EEF4"/>
      </patternFill>
    </fill>
    <fill>
      <patternFill patternType="solid">
        <fgColor rgb="00D9E2EC"/>
      </patternFill>
    </fill>
  </fills>
  <borders count="2">
    <border>
      <left/>
      <right/>
      <top/>
      <bottom/>
      <diagonal/>
    </border>
    <border>
      <left style="thin">
        <color rgb="00C9D1DA"/>
      </left>
      <right style="thin">
        <color rgb="00C9D1DA"/>
      </right>
      <top style="thin">
        <color rgb="00C9D1DA"/>
      </top>
      <bottom style="thin">
        <color rgb="00C9D1D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4" fontId="0" fillId="2" borderId="1" pivotButton="0" quotePrefix="0" xfId="0"/>
    <xf numFmtId="166" fontId="0" fillId="2" borderId="1" pivotButton="0" quotePrefix="0" xfId="0"/>
    <xf numFmtId="9" fontId="0" fillId="2" borderId="1" pivotButton="0" quotePrefix="0" xfId="0"/>
    <xf numFmtId="166" fontId="0" fillId="4" borderId="1" pivotButton="0" quotePrefix="0" xfId="0"/>
    <xf numFmtId="0" fontId="5" fillId="0" borderId="0" pivotButton="0" quotePrefix="0" xfId="0"/>
    <xf numFmtId="167" fontId="4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" fontId="0" fillId="2" borderId="1" pivotButton="0" quotePrefix="0" xfId="0"/>
    <xf numFmtId="1" fontId="0" fillId="4" borderId="1" pivotButton="0" quotePrefix="0" xfId="0"/>
    <xf numFmtId="3" fontId="0" fillId="4" borderId="1" pivotButton="0" quotePrefix="0" xfId="0"/>
    <xf numFmtId="4" fontId="0" fillId="4" borderId="1" pivotButton="0" quotePrefix="0" xfId="0"/>
    <xf numFmtId="3" fontId="0" fillId="2" borderId="1" pivotButton="0" quotePrefix="0" xfId="0"/>
    <xf numFmtId="1" fontId="2" fillId="4" borderId="1" pivotButton="0" quotePrefix="0" xfId="0"/>
    <xf numFmtId="0" fontId="5" fillId="5" borderId="0" pivotButton="0" quotePrefix="0" xfId="0"/>
    <xf numFmtId="0" fontId="0" fillId="5" borderId="0" pivotButton="0" quotePrefix="0" xfId="0"/>
    <xf numFmtId="0" fontId="2" fillId="4" borderId="1" pivotButton="0" quotePrefix="0" xfId="0"/>
    <xf numFmtId="9" fontId="0" fillId="4" borderId="1" pivotButton="0" quotePrefix="0" xfId="0"/>
    <xf numFmtId="9" fontId="2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4B6B6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 de carga del estudio (26 semanas)</t>
        </is>
      </c>
    </row>
    <row r="3">
      <c r="B3" s="2" t="inlineStr">
        <is>
          <t>Para qué sirve</t>
        </is>
      </c>
    </row>
    <row r="4">
      <c r="B4" s="3" t="inlineStr">
        <is>
          <t>Ver, semana a semana y durante seis meses, si cada persona del estudio tiene hueco o va sobrecargada, y simular la entrada de un proyecto nuevo antes de comprometer plazos con el cliente.</t>
        </is>
      </c>
    </row>
    <row r="5">
      <c r="B5" s="3" t="inlineStr"/>
    </row>
    <row r="6">
      <c r="B6" s="2" t="inlineStr">
        <is>
          <t>Colores</t>
        </is>
      </c>
    </row>
    <row r="7">
      <c r="B7" s="3" t="inlineStr">
        <is>
          <t>Amarillo suave: celdas de entrada (las rellenas tú).</t>
        </is>
      </c>
    </row>
    <row r="8">
      <c r="B8" s="3" t="inlineStr">
        <is>
          <t>Gris azulado: celdas calculadas con fórmulas (no las sobrescribas).</t>
        </is>
      </c>
    </row>
    <row r="9">
      <c r="B9" s="3" t="inlineStr">
        <is>
          <t>Semáforo de ocupación: verde hasta el 85 %, ámbar entre el 85 % y el 100 %, rojo por encima del 100 %.</t>
        </is>
      </c>
    </row>
    <row r="10">
      <c r="B10" s="3" t="inlineStr"/>
    </row>
    <row r="11">
      <c r="B11" s="2" t="inlineStr">
        <is>
          <t>Pasos</t>
        </is>
      </c>
    </row>
    <row r="12">
      <c r="B12" s="3" t="inlineStr">
        <is>
          <t>1. Hoja Personas: escribe el lunes de la semana 1 (celda B3). Da de alta a cada persona con su rol, coste hora completo (salario o retribución, Seguridad Social y su parte de gastos fijos, dividido entre sus horas imputables a proyecto), jornada semanal y el porcentaje de su tiempo que se va en gestión, comercial y tareas internas.</t>
        </is>
      </c>
    </row>
    <row r="13">
      <c r="B13" s="3" t="inlineStr">
        <is>
          <t>2. Hoja Personas, bloque inferior: apunta las horas de ausencia previstas cada semana (vacaciones, festivos locales y nacionales, formación). Los festivos de ejemplo son nacionales; añade los de tu comunidad y municipio.</t>
        </is>
      </c>
    </row>
    <row r="14">
      <c r="B14" s="3" t="inlineStr">
        <is>
          <t>3. Hoja Asignaciones: una fila por persona, proyecto y fase, con semana de inicio (1 a 26), número de semanas y horas por semana. Marca «Confirmado» lo encargado y «Propuesta» lo que estás presupuestando.</t>
        </is>
      </c>
    </row>
    <row r="15">
      <c r="B15" s="3" t="inlineStr">
        <is>
          <t>4. Hoja Carga: el bloque «Confirmado» te dice cómo vas con lo que ya tienes. El bloque «Confirmado + propuestas» te dice qué pasaría si entrara el proyecto nuevo. Si salen semanas en rojo, mueve fases, reparte o renegocia plazos antes de firmar.</t>
        </is>
      </c>
    </row>
    <row r="16">
      <c r="B16" s="3" t="inlineStr">
        <is>
          <t>5. Cada quince días: actualiza semanas y horas de las fases que se han movido y copia en Asignaciones las horas reales acumuladas de tu control de horas. La columna «Desviación» compara real y planificado hasta la semana actual.</t>
        </is>
      </c>
    </row>
    <row r="17">
      <c r="B17" s="3" t="inlineStr"/>
    </row>
    <row r="18">
      <c r="B18" s="2" t="inlineStr">
        <is>
          <t>Notas</t>
        </is>
      </c>
    </row>
    <row r="19">
      <c r="B19" s="3" t="inlineStr">
        <is>
          <t>Capacidad semanal = (jornada semanal − horas de ausencia de esa semana) × (1 − % de gestión).</t>
        </is>
      </c>
    </row>
    <row r="20">
      <c r="B20" s="3" t="inlineStr">
        <is>
          <t>La semana actual se calcula con la fecha de hoy respecto al lunes de la semana 1. Si la fecha de inicio es posterior a hoy, la semana actual sale 0 y no hay horas planificadas «hasta hoy».</t>
        </is>
      </c>
    </row>
    <row r="21">
      <c r="B21" s="3" t="inlineStr">
        <is>
          <t>La plantilla admite 10 personas, 100 asignaciones y 12 proyectos en la vista por proyecto. Para más, copia filas y amplía los rangos de las fórmulas.</t>
        </is>
      </c>
    </row>
    <row r="22">
      <c r="B22" s="3" t="inlineStr">
        <is>
          <t>Todos los nombres, horas y costes que vienen rellenos son datos de ejemplo. Bórralos y pon los tuyos.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30"/>
  <sheetViews>
    <sheetView workbookViewId="0">
      <pane xSplit="2" topLeftCell="C1" activePane="topRight" state="frozen"/>
      <selection pane="topRight" activeCell="A1" sqref="A1"/>
    </sheetView>
  </sheetViews>
  <sheetFormatPr baseColWidth="8" defaultRowHeight="15"/>
  <cols>
    <col width="30" customWidth="1" min="1" max="1"/>
    <col width="20" customWidth="1" min="2" max="2"/>
    <col width="13" customWidth="1" min="3" max="3"/>
    <col width="13" customWidth="1" min="4" max="4"/>
    <col width="14" customWidth="1" min="5" max="5"/>
    <col width="14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</cols>
  <sheetData>
    <row r="1">
      <c r="A1" s="1" t="inlineStr">
        <is>
          <t>Personas y capacidad semanal</t>
        </is>
      </c>
    </row>
    <row r="2">
      <c r="A2" s="4" t="inlineStr">
        <is>
          <t>Amarillo = entrada. Gris = calculado. Los datos que vienen rellenos son de ejemplo.</t>
        </is>
      </c>
    </row>
    <row r="3">
      <c r="A3" s="5" t="inlineStr">
        <is>
          <t>Lunes de la semana 1</t>
        </is>
      </c>
      <c r="B3" s="6" t="n">
        <v>46300</v>
      </c>
    </row>
    <row r="5" ht="42" customHeight="1">
      <c r="A5" s="7" t="inlineStr">
        <is>
          <t>Persona</t>
        </is>
      </c>
      <c r="B5" s="7" t="inlineStr">
        <is>
          <t>Rol</t>
        </is>
      </c>
      <c r="C5" s="7" t="inlineStr">
        <is>
          <t>Coste hora completo (€)</t>
        </is>
      </c>
      <c r="D5" s="7" t="inlineStr">
        <is>
          <t>Jornada semanal (h)</t>
        </is>
      </c>
      <c r="E5" s="7" t="inlineStr">
        <is>
          <t>% gestión y tareas internas</t>
        </is>
      </c>
      <c r="F5" s="7" t="inlineStr">
        <is>
          <t>Capacidad neta semanal (h)</t>
        </is>
      </c>
    </row>
    <row r="6">
      <c r="A6" s="8" t="inlineStr">
        <is>
          <t>Socia (ejemplo)</t>
        </is>
      </c>
      <c r="B6" s="8" t="inlineStr">
        <is>
          <t>Senior / dirección</t>
        </is>
      </c>
      <c r="C6" s="9" t="n">
        <v>60</v>
      </c>
      <c r="D6" s="10" t="n">
        <v>40</v>
      </c>
      <c r="E6" s="11" t="n">
        <v>0.35</v>
      </c>
      <c r="F6" s="12">
        <f>IF(A6="","",D6*(1-E6))</f>
        <v/>
      </c>
    </row>
    <row r="7">
      <c r="A7" s="8" t="inlineStr">
        <is>
          <t>Arquitecto senior (ejemplo)</t>
        </is>
      </c>
      <c r="B7" s="8" t="inlineStr">
        <is>
          <t>Senior</t>
        </is>
      </c>
      <c r="C7" s="9" t="n">
        <v>43</v>
      </c>
      <c r="D7" s="10" t="n">
        <v>40</v>
      </c>
      <c r="E7" s="11" t="n">
        <v>0.1</v>
      </c>
      <c r="F7" s="12">
        <f>IF(A7="","",D7*(1-E7))</f>
        <v/>
      </c>
    </row>
    <row r="8">
      <c r="A8" s="8" t="inlineStr">
        <is>
          <t>Arquitecta junior (ejemplo)</t>
        </is>
      </c>
      <c r="B8" s="8" t="inlineStr">
        <is>
          <t>Junior</t>
        </is>
      </c>
      <c r="C8" s="9" t="n">
        <v>36</v>
      </c>
      <c r="D8" s="10" t="n">
        <v>40</v>
      </c>
      <c r="E8" s="11" t="n">
        <v>0.05</v>
      </c>
      <c r="F8" s="12">
        <f>IF(A8="","",D8*(1-E8))</f>
        <v/>
      </c>
    </row>
    <row r="9">
      <c r="A9" s="8" t="inlineStr">
        <is>
          <t>Delineante (ejemplo)</t>
        </is>
      </c>
      <c r="B9" s="8" t="inlineStr">
        <is>
          <t>Junior</t>
        </is>
      </c>
      <c r="C9" s="9" t="n">
        <v>32</v>
      </c>
      <c r="D9" s="10" t="n">
        <v>40</v>
      </c>
      <c r="E9" s="11" t="n">
        <v>0.05</v>
      </c>
      <c r="F9" s="12">
        <f>IF(A9="","",D9*(1-E9))</f>
        <v/>
      </c>
    </row>
    <row r="10">
      <c r="A10" s="8" t="n"/>
      <c r="B10" s="8" t="n"/>
      <c r="C10" s="9" t="n"/>
      <c r="D10" s="10" t="n"/>
      <c r="E10" s="11" t="n"/>
      <c r="F10" s="12">
        <f>IF(A10="","",D10*(1-E10))</f>
        <v/>
      </c>
    </row>
    <row r="11">
      <c r="A11" s="8" t="n"/>
      <c r="B11" s="8" t="n"/>
      <c r="C11" s="9" t="n"/>
      <c r="D11" s="10" t="n"/>
      <c r="E11" s="11" t="n"/>
      <c r="F11" s="12">
        <f>IF(A11="","",D11*(1-E11))</f>
        <v/>
      </c>
    </row>
    <row r="12">
      <c r="A12" s="8" t="n"/>
      <c r="B12" s="8" t="n"/>
      <c r="C12" s="9" t="n"/>
      <c r="D12" s="10" t="n"/>
      <c r="E12" s="11" t="n"/>
      <c r="F12" s="12">
        <f>IF(A12="","",D12*(1-E12))</f>
        <v/>
      </c>
    </row>
    <row r="13">
      <c r="A13" s="8" t="n"/>
      <c r="B13" s="8" t="n"/>
      <c r="C13" s="9" t="n"/>
      <c r="D13" s="10" t="n"/>
      <c r="E13" s="11" t="n"/>
      <c r="F13" s="12">
        <f>IF(A13="","",D13*(1-E13))</f>
        <v/>
      </c>
    </row>
    <row r="14">
      <c r="A14" s="8" t="n"/>
      <c r="B14" s="8" t="n"/>
      <c r="C14" s="9" t="n"/>
      <c r="D14" s="10" t="n"/>
      <c r="E14" s="11" t="n"/>
      <c r="F14" s="12">
        <f>IF(A14="","",D14*(1-E14))</f>
        <v/>
      </c>
    </row>
    <row r="15">
      <c r="A15" s="8" t="n"/>
      <c r="B15" s="8" t="n"/>
      <c r="C15" s="9" t="n"/>
      <c r="D15" s="10" t="n"/>
      <c r="E15" s="11" t="n"/>
      <c r="F15" s="12">
        <f>IF(A15="","",D15*(1-E15))</f>
        <v/>
      </c>
    </row>
    <row r="17">
      <c r="A17" s="13" t="inlineStr">
        <is>
          <t>Ausencias previstas (horas por semana): vacaciones, festivos, formación</t>
        </is>
      </c>
    </row>
    <row r="19">
      <c r="A19" s="7" t="inlineStr">
        <is>
          <t>Semana</t>
        </is>
      </c>
      <c r="B19" s="7" t="inlineStr"/>
      <c r="C19" s="7" t="n">
        <v>1</v>
      </c>
      <c r="D19" s="7" t="n">
        <v>2</v>
      </c>
      <c r="E19" s="7" t="n">
        <v>3</v>
      </c>
      <c r="F19" s="7" t="n">
        <v>4</v>
      </c>
      <c r="G19" s="7" t="n">
        <v>5</v>
      </c>
      <c r="H19" s="7" t="n">
        <v>6</v>
      </c>
      <c r="I19" s="7" t="n">
        <v>7</v>
      </c>
      <c r="J19" s="7" t="n">
        <v>8</v>
      </c>
      <c r="K19" s="7" t="n">
        <v>9</v>
      </c>
      <c r="L19" s="7" t="n">
        <v>10</v>
      </c>
      <c r="M19" s="7" t="n">
        <v>11</v>
      </c>
      <c r="N19" s="7" t="n">
        <v>12</v>
      </c>
      <c r="O19" s="7" t="n">
        <v>13</v>
      </c>
      <c r="P19" s="7" t="n">
        <v>14</v>
      </c>
      <c r="Q19" s="7" t="n">
        <v>15</v>
      </c>
      <c r="R19" s="7" t="n">
        <v>16</v>
      </c>
      <c r="S19" s="7" t="n">
        <v>17</v>
      </c>
      <c r="T19" s="7" t="n">
        <v>18</v>
      </c>
      <c r="U19" s="7" t="n">
        <v>19</v>
      </c>
      <c r="V19" s="7" t="n">
        <v>20</v>
      </c>
      <c r="W19" s="7" t="n">
        <v>21</v>
      </c>
      <c r="X19" s="7" t="n">
        <v>22</v>
      </c>
      <c r="Y19" s="7" t="n">
        <v>23</v>
      </c>
      <c r="Z19" s="7" t="n">
        <v>24</v>
      </c>
      <c r="AA19" s="7" t="n">
        <v>25</v>
      </c>
      <c r="AB19" s="7" t="n">
        <v>26</v>
      </c>
    </row>
    <row r="20">
      <c r="A20" s="7" t="inlineStr">
        <is>
          <t>Persona</t>
        </is>
      </c>
      <c r="B20" s="7" t="inlineStr">
        <is>
          <t>Lunes</t>
        </is>
      </c>
      <c r="C20" s="14">
        <f>$B$3+7*(C19-1)</f>
        <v/>
      </c>
      <c r="D20" s="14">
        <f>$B$3+7*(D19-1)</f>
        <v/>
      </c>
      <c r="E20" s="14">
        <f>$B$3+7*(E19-1)</f>
        <v/>
      </c>
      <c r="F20" s="14">
        <f>$B$3+7*(F19-1)</f>
        <v/>
      </c>
      <c r="G20" s="14">
        <f>$B$3+7*(G19-1)</f>
        <v/>
      </c>
      <c r="H20" s="14">
        <f>$B$3+7*(H19-1)</f>
        <v/>
      </c>
      <c r="I20" s="14">
        <f>$B$3+7*(I19-1)</f>
        <v/>
      </c>
      <c r="J20" s="14">
        <f>$B$3+7*(J19-1)</f>
        <v/>
      </c>
      <c r="K20" s="14">
        <f>$B$3+7*(K19-1)</f>
        <v/>
      </c>
      <c r="L20" s="14">
        <f>$B$3+7*(L19-1)</f>
        <v/>
      </c>
      <c r="M20" s="14">
        <f>$B$3+7*(M19-1)</f>
        <v/>
      </c>
      <c r="N20" s="14">
        <f>$B$3+7*(N19-1)</f>
        <v/>
      </c>
      <c r="O20" s="14">
        <f>$B$3+7*(O19-1)</f>
        <v/>
      </c>
      <c r="P20" s="14">
        <f>$B$3+7*(P19-1)</f>
        <v/>
      </c>
      <c r="Q20" s="14">
        <f>$B$3+7*(Q19-1)</f>
        <v/>
      </c>
      <c r="R20" s="14">
        <f>$B$3+7*(R19-1)</f>
        <v/>
      </c>
      <c r="S20" s="14">
        <f>$B$3+7*(S19-1)</f>
        <v/>
      </c>
      <c r="T20" s="14">
        <f>$B$3+7*(T19-1)</f>
        <v/>
      </c>
      <c r="U20" s="14">
        <f>$B$3+7*(U19-1)</f>
        <v/>
      </c>
      <c r="V20" s="14">
        <f>$B$3+7*(V19-1)</f>
        <v/>
      </c>
      <c r="W20" s="14">
        <f>$B$3+7*(W19-1)</f>
        <v/>
      </c>
      <c r="X20" s="14">
        <f>$B$3+7*(X19-1)</f>
        <v/>
      </c>
      <c r="Y20" s="14">
        <f>$B$3+7*(Y19-1)</f>
        <v/>
      </c>
      <c r="Z20" s="14">
        <f>$B$3+7*(Z19-1)</f>
        <v/>
      </c>
      <c r="AA20" s="14">
        <f>$B$3+7*(AA19-1)</f>
        <v/>
      </c>
      <c r="AB20" s="14">
        <f>$B$3+7*(AB19-1)</f>
        <v/>
      </c>
    </row>
    <row r="21">
      <c r="A21" s="15">
        <f>IF($A$6="","",$A$6)</f>
        <v/>
      </c>
      <c r="B21" s="15" t="n"/>
      <c r="C21" s="16" t="n"/>
      <c r="D21" s="16" t="n">
        <v>8</v>
      </c>
      <c r="E21" s="16" t="n"/>
      <c r="F21" s="16" t="n"/>
      <c r="G21" s="16" t="n"/>
      <c r="H21" s="16" t="n"/>
      <c r="I21" s="16" t="n"/>
      <c r="J21" s="16" t="n"/>
      <c r="K21" s="16" t="n"/>
      <c r="L21" s="16" t="n">
        <v>8</v>
      </c>
      <c r="M21" s="16" t="n"/>
      <c r="N21" s="16" t="n">
        <v>8</v>
      </c>
      <c r="O21" s="16" t="n">
        <v>8</v>
      </c>
      <c r="P21" s="16" t="n">
        <v>8</v>
      </c>
      <c r="Q21" s="16" t="n"/>
      <c r="R21" s="16" t="n"/>
      <c r="S21" s="16" t="n"/>
      <c r="T21" s="16" t="n"/>
      <c r="U21" s="16" t="n"/>
      <c r="V21" s="16" t="n"/>
      <c r="W21" s="16" t="n"/>
      <c r="X21" s="16" t="n">
        <v>24</v>
      </c>
      <c r="Y21" s="16" t="n"/>
      <c r="Z21" s="16" t="n"/>
      <c r="AA21" s="16" t="n">
        <v>8</v>
      </c>
      <c r="AB21" s="16" t="n"/>
    </row>
    <row r="22">
      <c r="A22" s="15">
        <f>IF($A$7="","",$A$7)</f>
        <v/>
      </c>
      <c r="B22" s="15" t="n"/>
      <c r="C22" s="16" t="n"/>
      <c r="D22" s="16" t="n">
        <v>8</v>
      </c>
      <c r="E22" s="16" t="n"/>
      <c r="F22" s="16" t="n"/>
      <c r="G22" s="16" t="n"/>
      <c r="H22" s="16" t="n"/>
      <c r="I22" s="16" t="n"/>
      <c r="J22" s="16" t="n"/>
      <c r="K22" s="16" t="n"/>
      <c r="L22" s="16" t="n">
        <v>8</v>
      </c>
      <c r="M22" s="16" t="n"/>
      <c r="N22" s="16" t="n">
        <v>8</v>
      </c>
      <c r="O22" s="16" t="n">
        <v>8</v>
      </c>
      <c r="P22" s="16" t="n">
        <v>8</v>
      </c>
      <c r="Q22" s="16" t="n"/>
      <c r="R22" s="16" t="n"/>
      <c r="S22" s="16" t="n"/>
      <c r="T22" s="16" t="n"/>
      <c r="U22" s="16" t="n"/>
      <c r="V22" s="16" t="n"/>
      <c r="W22" s="16" t="n">
        <v>16</v>
      </c>
      <c r="X22" s="16" t="n"/>
      <c r="Y22" s="16" t="n"/>
      <c r="Z22" s="16" t="n"/>
      <c r="AA22" s="16" t="n">
        <v>8</v>
      </c>
      <c r="AB22" s="16" t="n"/>
    </row>
    <row r="23">
      <c r="A23" s="15">
        <f>IF($A$8="","",$A$8)</f>
        <v/>
      </c>
      <c r="B23" s="15" t="n"/>
      <c r="C23" s="16" t="n"/>
      <c r="D23" s="16" t="n">
        <v>8</v>
      </c>
      <c r="E23" s="16" t="n"/>
      <c r="F23" s="16" t="n"/>
      <c r="G23" s="16" t="n"/>
      <c r="H23" s="16" t="n"/>
      <c r="I23" s="16" t="n"/>
      <c r="J23" s="16" t="n"/>
      <c r="K23" s="16" t="n"/>
      <c r="L23" s="16" t="n">
        <v>8</v>
      </c>
      <c r="M23" s="16" t="n"/>
      <c r="N23" s="16" t="n">
        <v>8</v>
      </c>
      <c r="O23" s="16" t="n">
        <v>8</v>
      </c>
      <c r="P23" s="16" t="n">
        <v>8</v>
      </c>
      <c r="Q23" s="16" t="n"/>
      <c r="R23" s="16" t="n">
        <v>40</v>
      </c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>
        <v>8</v>
      </c>
      <c r="AB23" s="16" t="n"/>
    </row>
    <row r="24">
      <c r="A24" s="15">
        <f>IF($A$9="","",$A$9)</f>
        <v/>
      </c>
      <c r="B24" s="15" t="n"/>
      <c r="C24" s="16" t="n"/>
      <c r="D24" s="16" t="n">
        <v>8</v>
      </c>
      <c r="E24" s="16" t="n"/>
      <c r="F24" s="16" t="n">
        <v>40</v>
      </c>
      <c r="G24" s="16" t="n"/>
      <c r="H24" s="16" t="n"/>
      <c r="I24" s="16" t="n"/>
      <c r="J24" s="16" t="n"/>
      <c r="K24" s="16" t="n"/>
      <c r="L24" s="16" t="n">
        <v>8</v>
      </c>
      <c r="M24" s="16" t="n"/>
      <c r="N24" s="16" t="n">
        <v>8</v>
      </c>
      <c r="O24" s="16" t="n">
        <v>8</v>
      </c>
      <c r="P24" s="16" t="n">
        <v>8</v>
      </c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>
        <v>8</v>
      </c>
      <c r="AB24" s="16" t="n"/>
    </row>
    <row r="25">
      <c r="A25" s="15">
        <f>IF($A$10="","",$A$10)</f>
        <v/>
      </c>
      <c r="B25" s="15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</row>
    <row r="26">
      <c r="A26" s="15">
        <f>IF($A$11="","",$A$11)</f>
        <v/>
      </c>
      <c r="B26" s="15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</row>
    <row r="27">
      <c r="A27" s="15">
        <f>IF($A$12="","",$A$12)</f>
        <v/>
      </c>
      <c r="B27" s="15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</row>
    <row r="28">
      <c r="A28" s="15">
        <f>IF($A$13="","",$A$13)</f>
        <v/>
      </c>
      <c r="B28" s="15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</row>
    <row r="29">
      <c r="A29" s="15">
        <f>IF($A$14="","",$A$14)</f>
        <v/>
      </c>
      <c r="B29" s="15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</row>
    <row r="30">
      <c r="A30" s="15">
        <f>IF($A$15="","",$A$15)</f>
        <v/>
      </c>
      <c r="B30" s="15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2" customWidth="1" min="2" max="2"/>
    <col width="22" customWidth="1" min="3" max="3"/>
    <col width="10" customWidth="1" min="4" max="4"/>
    <col width="9" customWidth="1" min="5" max="5"/>
    <col width="9" customWidth="1" min="6" max="6"/>
    <col width="13" customWidth="1" min="7" max="7"/>
    <col width="9" customWidth="1" min="8" max="8"/>
    <col width="10" customWidth="1" min="9" max="9"/>
    <col width="10" customWidth="1" min="10" max="10"/>
    <col width="12" customWidth="1" min="11" max="11"/>
    <col width="11" customWidth="1" min="12" max="12"/>
    <col width="13" customWidth="1" min="13" max="13"/>
    <col width="10" customWidth="1" min="14" max="14"/>
    <col width="30" customWidth="1" min="15" max="15"/>
  </cols>
  <sheetData>
    <row r="1">
      <c r="A1" s="1" t="inlineStr">
        <is>
          <t>Asignaciones: quién trabaja en qué, cuándo y cuántas horas por semana</t>
        </is>
      </c>
    </row>
    <row r="2">
      <c r="A2" s="4" t="inlineStr">
        <is>
          <t>Una fila por persona, proyecto y fase. Semana de inicio entre 1 y 26. Tipo «Propuesta» = proyecto que aún no está encargado (para simular).</t>
        </is>
      </c>
    </row>
    <row r="4" ht="54" customHeight="1">
      <c r="A4" s="7" t="inlineStr">
        <is>
          <t>Persona</t>
        </is>
      </c>
      <c r="B4" s="7" t="inlineStr">
        <is>
          <t>Proyecto</t>
        </is>
      </c>
      <c r="C4" s="7" t="inlineStr">
        <is>
          <t>Fase</t>
        </is>
      </c>
      <c r="D4" s="7" t="inlineStr">
        <is>
          <t>Semana inicio (1-26)</t>
        </is>
      </c>
      <c r="E4" s="7" t="inlineStr">
        <is>
          <t>Nº semanas</t>
        </is>
      </c>
      <c r="F4" s="7" t="inlineStr">
        <is>
          <t>Horas / semana</t>
        </is>
      </c>
      <c r="G4" s="7" t="inlineStr">
        <is>
          <t>Tipo</t>
        </is>
      </c>
      <c r="H4" s="7" t="inlineStr">
        <is>
          <t>Semana fin</t>
        </is>
      </c>
      <c r="I4" s="7" t="inlineStr">
        <is>
          <t>Horas totales</t>
        </is>
      </c>
      <c r="J4" s="7" t="inlineStr">
        <is>
          <t>Coste hora completo (€)</t>
        </is>
      </c>
      <c r="K4" s="7" t="inlineStr">
        <is>
          <t>Coste estimado (€)</t>
        </is>
      </c>
      <c r="L4" s="7" t="inlineStr">
        <is>
          <t>Horas reales acumuladas</t>
        </is>
      </c>
      <c r="M4" s="7" t="inlineStr">
        <is>
          <t>Horas planificadas hasta la semana actual</t>
        </is>
      </c>
      <c r="N4" s="7" t="inlineStr">
        <is>
          <t>Desviación (h)</t>
        </is>
      </c>
      <c r="O4" s="7" t="inlineStr">
        <is>
          <t>Notas</t>
        </is>
      </c>
    </row>
    <row r="5">
      <c r="A5" s="8" t="inlineStr">
        <is>
          <t>Socia (ejemplo)</t>
        </is>
      </c>
      <c r="B5" s="8" t="inlineStr">
        <is>
          <t>Vivienda unifamiliar A (ejemplo)</t>
        </is>
      </c>
      <c r="C5" s="8" t="inlineStr">
        <is>
          <t>Proyecto básico</t>
        </is>
      </c>
      <c r="D5" s="16" t="n">
        <v>1</v>
      </c>
      <c r="E5" s="16" t="n">
        <v>5</v>
      </c>
      <c r="F5" s="10" t="n">
        <v>6</v>
      </c>
      <c r="G5" s="8" t="inlineStr">
        <is>
          <t>Confirmado</t>
        </is>
      </c>
      <c r="H5" s="17">
        <f>IF(OR(D5="",E5=""),"",D5+E5-1)</f>
        <v/>
      </c>
      <c r="I5" s="18">
        <f>IF(OR(E5="",F5=""),"",E5*F5)</f>
        <v/>
      </c>
      <c r="J5" s="19">
        <f>IF(A5="","",IFERROR(INDEX(Personas!$C$6:$C$15,MATCH(A5,Personas!$A$6:$A$15,0)),""))</f>
        <v/>
      </c>
      <c r="K5" s="18">
        <f>IF(OR(I5="",J5=""),"",I5*J5)</f>
        <v/>
      </c>
      <c r="L5" s="20" t="n"/>
      <c r="M5" s="18">
        <f>IF(OR(D5="",E5="",F5=""),"",F5*MAX(0,MIN(E5,Carga!$C$3-D5+1)))</f>
        <v/>
      </c>
      <c r="N5" s="18">
        <f>IF(OR(L5="",M5=""),"",L5-M5)</f>
        <v/>
      </c>
      <c r="O5" s="8" t="n"/>
    </row>
    <row r="6">
      <c r="A6" s="8" t="inlineStr">
        <is>
          <t>Arquitecto senior (ejemplo)</t>
        </is>
      </c>
      <c r="B6" s="8" t="inlineStr">
        <is>
          <t>Vivienda unifamiliar A (ejemplo)</t>
        </is>
      </c>
      <c r="C6" s="8" t="inlineStr">
        <is>
          <t>Proyecto básico</t>
        </is>
      </c>
      <c r="D6" s="16" t="n">
        <v>1</v>
      </c>
      <c r="E6" s="16" t="n">
        <v>5</v>
      </c>
      <c r="F6" s="10" t="n">
        <v>18</v>
      </c>
      <c r="G6" s="8" t="inlineStr">
        <is>
          <t>Confirmado</t>
        </is>
      </c>
      <c r="H6" s="17">
        <f>IF(OR(D6="",E6=""),"",D6+E6-1)</f>
        <v/>
      </c>
      <c r="I6" s="18">
        <f>IF(OR(E6="",F6=""),"",E6*F6)</f>
        <v/>
      </c>
      <c r="J6" s="19">
        <f>IF(A6="","",IFERROR(INDEX(Personas!$C$6:$C$15,MATCH(A6,Personas!$A$6:$A$15,0)),""))</f>
        <v/>
      </c>
      <c r="K6" s="18">
        <f>IF(OR(I6="",J6=""),"",I6*J6)</f>
        <v/>
      </c>
      <c r="L6" s="20" t="n"/>
      <c r="M6" s="18">
        <f>IF(OR(D6="",E6="",F6=""),"",F6*MAX(0,MIN(E6,Carga!$C$3-D6+1)))</f>
        <v/>
      </c>
      <c r="N6" s="18">
        <f>IF(OR(L6="",M6=""),"",L6-M6)</f>
        <v/>
      </c>
      <c r="O6" s="8" t="n"/>
    </row>
    <row r="7">
      <c r="A7" s="8" t="inlineStr">
        <is>
          <t>Arquitecta junior (ejemplo)</t>
        </is>
      </c>
      <c r="B7" s="8" t="inlineStr">
        <is>
          <t>Vivienda unifamiliar A (ejemplo)</t>
        </is>
      </c>
      <c r="C7" s="8" t="inlineStr">
        <is>
          <t>Proyecto básico</t>
        </is>
      </c>
      <c r="D7" s="16" t="n">
        <v>1</v>
      </c>
      <c r="E7" s="16" t="n">
        <v>5</v>
      </c>
      <c r="F7" s="10" t="n">
        <v>16</v>
      </c>
      <c r="G7" s="8" t="inlineStr">
        <is>
          <t>Confirmado</t>
        </is>
      </c>
      <c r="H7" s="17">
        <f>IF(OR(D7="",E7=""),"",D7+E7-1)</f>
        <v/>
      </c>
      <c r="I7" s="18">
        <f>IF(OR(E7="",F7=""),"",E7*F7)</f>
        <v/>
      </c>
      <c r="J7" s="19">
        <f>IF(A7="","",IFERROR(INDEX(Personas!$C$6:$C$15,MATCH(A7,Personas!$A$6:$A$15,0)),""))</f>
        <v/>
      </c>
      <c r="K7" s="18">
        <f>IF(OR(I7="",J7=""),"",I7*J7)</f>
        <v/>
      </c>
      <c r="L7" s="20" t="n"/>
      <c r="M7" s="18">
        <f>IF(OR(D7="",E7="",F7=""),"",F7*MAX(0,MIN(E7,Carga!$C$3-D7+1)))</f>
        <v/>
      </c>
      <c r="N7" s="18">
        <f>IF(OR(L7="",M7=""),"",L7-M7)</f>
        <v/>
      </c>
      <c r="O7" s="8" t="n"/>
    </row>
    <row r="8">
      <c r="A8" s="8" t="inlineStr">
        <is>
          <t>Socia (ejemplo)</t>
        </is>
      </c>
      <c r="B8" s="8" t="inlineStr">
        <is>
          <t>Vivienda unifamiliar A (ejemplo)</t>
        </is>
      </c>
      <c r="C8" s="8" t="inlineStr">
        <is>
          <t>Proyecto de ejecución</t>
        </is>
      </c>
      <c r="D8" s="16" t="n">
        <v>8</v>
      </c>
      <c r="E8" s="16" t="n">
        <v>8</v>
      </c>
      <c r="F8" s="10" t="n">
        <v>5</v>
      </c>
      <c r="G8" s="8" t="inlineStr">
        <is>
          <t>Confirmado</t>
        </is>
      </c>
      <c r="H8" s="17">
        <f>IF(OR(D8="",E8=""),"",D8+E8-1)</f>
        <v/>
      </c>
      <c r="I8" s="18">
        <f>IF(OR(E8="",F8=""),"",E8*F8)</f>
        <v/>
      </c>
      <c r="J8" s="19">
        <f>IF(A8="","",IFERROR(INDEX(Personas!$C$6:$C$15,MATCH(A8,Personas!$A$6:$A$15,0)),""))</f>
        <v/>
      </c>
      <c r="K8" s="18">
        <f>IF(OR(I8="",J8=""),"",I8*J8)</f>
        <v/>
      </c>
      <c r="L8" s="20" t="n"/>
      <c r="M8" s="18">
        <f>IF(OR(D8="",E8="",F8=""),"",F8*MAX(0,MIN(E8,Carga!$C$3-D8+1)))</f>
        <v/>
      </c>
      <c r="N8" s="18">
        <f>IF(OR(L8="",M8=""),"",L8-M8)</f>
        <v/>
      </c>
      <c r="O8" s="8" t="n"/>
    </row>
    <row r="9">
      <c r="A9" s="8" t="inlineStr">
        <is>
          <t>Arquitecto senior (ejemplo)</t>
        </is>
      </c>
      <c r="B9" s="8" t="inlineStr">
        <is>
          <t>Vivienda unifamiliar A (ejemplo)</t>
        </is>
      </c>
      <c r="C9" s="8" t="inlineStr">
        <is>
          <t>Proyecto de ejecución</t>
        </is>
      </c>
      <c r="D9" s="16" t="n">
        <v>8</v>
      </c>
      <c r="E9" s="16" t="n">
        <v>8</v>
      </c>
      <c r="F9" s="10" t="n">
        <v>16</v>
      </c>
      <c r="G9" s="8" t="inlineStr">
        <is>
          <t>Confirmado</t>
        </is>
      </c>
      <c r="H9" s="17">
        <f>IF(OR(D9="",E9=""),"",D9+E9-1)</f>
        <v/>
      </c>
      <c r="I9" s="18">
        <f>IF(OR(E9="",F9=""),"",E9*F9)</f>
        <v/>
      </c>
      <c r="J9" s="19">
        <f>IF(A9="","",IFERROR(INDEX(Personas!$C$6:$C$15,MATCH(A9,Personas!$A$6:$A$15,0)),""))</f>
        <v/>
      </c>
      <c r="K9" s="18">
        <f>IF(OR(I9="",J9=""),"",I9*J9)</f>
        <v/>
      </c>
      <c r="L9" s="20" t="n"/>
      <c r="M9" s="18">
        <f>IF(OR(D9="",E9="",F9=""),"",F9*MAX(0,MIN(E9,Carga!$C$3-D9+1)))</f>
        <v/>
      </c>
      <c r="N9" s="18">
        <f>IF(OR(L9="",M9=""),"",L9-M9)</f>
        <v/>
      </c>
      <c r="O9" s="8" t="n"/>
    </row>
    <row r="10">
      <c r="A10" s="8" t="inlineStr">
        <is>
          <t>Delineante (ejemplo)</t>
        </is>
      </c>
      <c r="B10" s="8" t="inlineStr">
        <is>
          <t>Vivienda unifamiliar A (ejemplo)</t>
        </is>
      </c>
      <c r="C10" s="8" t="inlineStr">
        <is>
          <t>Proyecto de ejecución</t>
        </is>
      </c>
      <c r="D10" s="16" t="n">
        <v>8</v>
      </c>
      <c r="E10" s="16" t="n">
        <v>8</v>
      </c>
      <c r="F10" s="10" t="n">
        <v>20</v>
      </c>
      <c r="G10" s="8" t="inlineStr">
        <is>
          <t>Confirmado</t>
        </is>
      </c>
      <c r="H10" s="17">
        <f>IF(OR(D10="",E10=""),"",D10+E10-1)</f>
        <v/>
      </c>
      <c r="I10" s="18">
        <f>IF(OR(E10="",F10=""),"",E10*F10)</f>
        <v/>
      </c>
      <c r="J10" s="19">
        <f>IF(A10="","",IFERROR(INDEX(Personas!$C$6:$C$15,MATCH(A10,Personas!$A$6:$A$15,0)),""))</f>
        <v/>
      </c>
      <c r="K10" s="18">
        <f>IF(OR(I10="",J10=""),"",I10*J10)</f>
        <v/>
      </c>
      <c r="L10" s="20" t="n"/>
      <c r="M10" s="18">
        <f>IF(OR(D10="",E10="",F10=""),"",F10*MAX(0,MIN(E10,Carga!$C$3-D10+1)))</f>
        <v/>
      </c>
      <c r="N10" s="18">
        <f>IF(OR(L10="",M10=""),"",L10-M10)</f>
        <v/>
      </c>
      <c r="O10" s="8" t="n"/>
    </row>
    <row r="11">
      <c r="A11" s="8" t="inlineStr">
        <is>
          <t>Socia (ejemplo)</t>
        </is>
      </c>
      <c r="B11" s="8" t="inlineStr">
        <is>
          <t>Reforma local B (ejemplo)</t>
        </is>
      </c>
      <c r="C11" s="8" t="inlineStr">
        <is>
          <t>Proyecto de ejecución</t>
        </is>
      </c>
      <c r="D11" s="16" t="n">
        <v>1</v>
      </c>
      <c r="E11" s="16" t="n">
        <v>6</v>
      </c>
      <c r="F11" s="10" t="n">
        <v>4</v>
      </c>
      <c r="G11" s="8" t="inlineStr">
        <is>
          <t>Confirmado</t>
        </is>
      </c>
      <c r="H11" s="17">
        <f>IF(OR(D11="",E11=""),"",D11+E11-1)</f>
        <v/>
      </c>
      <c r="I11" s="18">
        <f>IF(OR(E11="",F11=""),"",E11*F11)</f>
        <v/>
      </c>
      <c r="J11" s="19">
        <f>IF(A11="","",IFERROR(INDEX(Personas!$C$6:$C$15,MATCH(A11,Personas!$A$6:$A$15,0)),""))</f>
        <v/>
      </c>
      <c r="K11" s="18">
        <f>IF(OR(I11="",J11=""),"",I11*J11)</f>
        <v/>
      </c>
      <c r="L11" s="20" t="n"/>
      <c r="M11" s="18">
        <f>IF(OR(D11="",E11="",F11=""),"",F11*MAX(0,MIN(E11,Carga!$C$3-D11+1)))</f>
        <v/>
      </c>
      <c r="N11" s="18">
        <f>IF(OR(L11="",M11=""),"",L11-M11)</f>
        <v/>
      </c>
      <c r="O11" s="8" t="n"/>
    </row>
    <row r="12">
      <c r="A12" s="8" t="inlineStr">
        <is>
          <t>Arquitecta junior (ejemplo)</t>
        </is>
      </c>
      <c r="B12" s="8" t="inlineStr">
        <is>
          <t>Reforma local B (ejemplo)</t>
        </is>
      </c>
      <c r="C12" s="8" t="inlineStr">
        <is>
          <t>Proyecto de ejecución</t>
        </is>
      </c>
      <c r="D12" s="16" t="n">
        <v>1</v>
      </c>
      <c r="E12" s="16" t="n">
        <v>6</v>
      </c>
      <c r="F12" s="10" t="n">
        <v>14</v>
      </c>
      <c r="G12" s="8" t="inlineStr">
        <is>
          <t>Confirmado</t>
        </is>
      </c>
      <c r="H12" s="17">
        <f>IF(OR(D12="",E12=""),"",D12+E12-1)</f>
        <v/>
      </c>
      <c r="I12" s="18">
        <f>IF(OR(E12="",F12=""),"",E12*F12)</f>
        <v/>
      </c>
      <c r="J12" s="19">
        <f>IF(A12="","",IFERROR(INDEX(Personas!$C$6:$C$15,MATCH(A12,Personas!$A$6:$A$15,0)),""))</f>
        <v/>
      </c>
      <c r="K12" s="18">
        <f>IF(OR(I12="",J12=""),"",I12*J12)</f>
        <v/>
      </c>
      <c r="L12" s="20" t="n"/>
      <c r="M12" s="18">
        <f>IF(OR(D12="",E12="",F12=""),"",F12*MAX(0,MIN(E12,Carga!$C$3-D12+1)))</f>
        <v/>
      </c>
      <c r="N12" s="18">
        <f>IF(OR(L12="",M12=""),"",L12-M12)</f>
        <v/>
      </c>
      <c r="O12" s="8" t="n"/>
    </row>
    <row r="13">
      <c r="A13" s="8" t="inlineStr">
        <is>
          <t>Socia (ejemplo)</t>
        </is>
      </c>
      <c r="B13" s="8" t="inlineStr">
        <is>
          <t>Reforma local B (ejemplo)</t>
        </is>
      </c>
      <c r="C13" s="8" t="inlineStr">
        <is>
          <t>Dirección de obra</t>
        </is>
      </c>
      <c r="D13" s="16" t="n">
        <v>9</v>
      </c>
      <c r="E13" s="16" t="n">
        <v>18</v>
      </c>
      <c r="F13" s="10" t="n">
        <v>3</v>
      </c>
      <c r="G13" s="8" t="inlineStr">
        <is>
          <t>Confirmado</t>
        </is>
      </c>
      <c r="H13" s="17">
        <f>IF(OR(D13="",E13=""),"",D13+E13-1)</f>
        <v/>
      </c>
      <c r="I13" s="18">
        <f>IF(OR(E13="",F13=""),"",E13*F13)</f>
        <v/>
      </c>
      <c r="J13" s="19">
        <f>IF(A13="","",IFERROR(INDEX(Personas!$C$6:$C$15,MATCH(A13,Personas!$A$6:$A$15,0)),""))</f>
        <v/>
      </c>
      <c r="K13" s="18">
        <f>IF(OR(I13="",J13=""),"",I13*J13)</f>
        <v/>
      </c>
      <c r="L13" s="20" t="n"/>
      <c r="M13" s="18">
        <f>IF(OR(D13="",E13="",F13=""),"",F13*MAX(0,MIN(E13,Carga!$C$3-D13+1)))</f>
        <v/>
      </c>
      <c r="N13" s="18">
        <f>IF(OR(L13="",M13=""),"",L13-M13)</f>
        <v/>
      </c>
      <c r="O13" s="8" t="n"/>
    </row>
    <row r="14">
      <c r="A14" s="8" t="inlineStr">
        <is>
          <t>Arquitecto senior (ejemplo)</t>
        </is>
      </c>
      <c r="B14" s="8" t="inlineStr">
        <is>
          <t>Reforma local B (ejemplo)</t>
        </is>
      </c>
      <c r="C14" s="8" t="inlineStr">
        <is>
          <t>Dirección de obra</t>
        </is>
      </c>
      <c r="D14" s="16" t="n">
        <v>9</v>
      </c>
      <c r="E14" s="16" t="n">
        <v>18</v>
      </c>
      <c r="F14" s="10" t="n">
        <v>3</v>
      </c>
      <c r="G14" s="8" t="inlineStr">
        <is>
          <t>Confirmado</t>
        </is>
      </c>
      <c r="H14" s="17">
        <f>IF(OR(D14="",E14=""),"",D14+E14-1)</f>
        <v/>
      </c>
      <c r="I14" s="18">
        <f>IF(OR(E14="",F14=""),"",E14*F14)</f>
        <v/>
      </c>
      <c r="J14" s="19">
        <f>IF(A14="","",IFERROR(INDEX(Personas!$C$6:$C$15,MATCH(A14,Personas!$A$6:$A$15,0)),""))</f>
        <v/>
      </c>
      <c r="K14" s="18">
        <f>IF(OR(I14="",J14=""),"",I14*J14)</f>
        <v/>
      </c>
      <c r="L14" s="20" t="n"/>
      <c r="M14" s="18">
        <f>IF(OR(D14="",E14="",F14=""),"",F14*MAX(0,MIN(E14,Carga!$C$3-D14+1)))</f>
        <v/>
      </c>
      <c r="N14" s="18">
        <f>IF(OR(L14="",M14=""),"",L14-M14)</f>
        <v/>
      </c>
      <c r="O14" s="8" t="n"/>
    </row>
    <row r="15">
      <c r="A15" s="8" t="inlineStr">
        <is>
          <t>Socia (ejemplo)</t>
        </is>
      </c>
      <c r="B15" s="8" t="inlineStr">
        <is>
          <t>Edificio 6 viviendas C (ejemplo)</t>
        </is>
      </c>
      <c r="C15" s="8" t="inlineStr">
        <is>
          <t>Proyecto de ejecución</t>
        </is>
      </c>
      <c r="D15" s="16" t="n">
        <v>7</v>
      </c>
      <c r="E15" s="16" t="n">
        <v>8</v>
      </c>
      <c r="F15" s="10" t="n">
        <v>5</v>
      </c>
      <c r="G15" s="8" t="inlineStr">
        <is>
          <t>Confirmado</t>
        </is>
      </c>
      <c r="H15" s="17">
        <f>IF(OR(D15="",E15=""),"",D15+E15-1)</f>
        <v/>
      </c>
      <c r="I15" s="18">
        <f>IF(OR(E15="",F15=""),"",E15*F15)</f>
        <v/>
      </c>
      <c r="J15" s="19">
        <f>IF(A15="","",IFERROR(INDEX(Personas!$C$6:$C$15,MATCH(A15,Personas!$A$6:$A$15,0)),""))</f>
        <v/>
      </c>
      <c r="K15" s="18">
        <f>IF(OR(I15="",J15=""),"",I15*J15)</f>
        <v/>
      </c>
      <c r="L15" s="20" t="n"/>
      <c r="M15" s="18">
        <f>IF(OR(D15="",E15="",F15=""),"",F15*MAX(0,MIN(E15,Carga!$C$3-D15+1)))</f>
        <v/>
      </c>
      <c r="N15" s="18">
        <f>IF(OR(L15="",M15=""),"",L15-M15)</f>
        <v/>
      </c>
      <c r="O15" s="8" t="n"/>
    </row>
    <row r="16">
      <c r="A16" s="8" t="inlineStr">
        <is>
          <t>Arquitecto senior (ejemplo)</t>
        </is>
      </c>
      <c r="B16" s="8" t="inlineStr">
        <is>
          <t>Edificio 6 viviendas C (ejemplo)</t>
        </is>
      </c>
      <c r="C16" s="8" t="inlineStr">
        <is>
          <t>Proyecto de ejecución</t>
        </is>
      </c>
      <c r="D16" s="16" t="n">
        <v>7</v>
      </c>
      <c r="E16" s="16" t="n">
        <v>8</v>
      </c>
      <c r="F16" s="10" t="n">
        <v>14</v>
      </c>
      <c r="G16" s="8" t="inlineStr">
        <is>
          <t>Confirmado</t>
        </is>
      </c>
      <c r="H16" s="17">
        <f>IF(OR(D16="",E16=""),"",D16+E16-1)</f>
        <v/>
      </c>
      <c r="I16" s="18">
        <f>IF(OR(E16="",F16=""),"",E16*F16)</f>
        <v/>
      </c>
      <c r="J16" s="19">
        <f>IF(A16="","",IFERROR(INDEX(Personas!$C$6:$C$15,MATCH(A16,Personas!$A$6:$A$15,0)),""))</f>
        <v/>
      </c>
      <c r="K16" s="18">
        <f>IF(OR(I16="",J16=""),"",I16*J16)</f>
        <v/>
      </c>
      <c r="L16" s="20" t="n"/>
      <c r="M16" s="18">
        <f>IF(OR(D16="",E16="",F16=""),"",F16*MAX(0,MIN(E16,Carga!$C$3-D16+1)))</f>
        <v/>
      </c>
      <c r="N16" s="18">
        <f>IF(OR(L16="",M16=""),"",L16-M16)</f>
        <v/>
      </c>
      <c r="O16" s="8" t="n"/>
    </row>
    <row r="17">
      <c r="A17" s="8" t="inlineStr">
        <is>
          <t>Arquitecta junior (ejemplo)</t>
        </is>
      </c>
      <c r="B17" s="8" t="inlineStr">
        <is>
          <t>Edificio 6 viviendas C (ejemplo)</t>
        </is>
      </c>
      <c r="C17" s="8" t="inlineStr">
        <is>
          <t>Proyecto de ejecución</t>
        </is>
      </c>
      <c r="D17" s="16" t="n">
        <v>7</v>
      </c>
      <c r="E17" s="16" t="n">
        <v>8</v>
      </c>
      <c r="F17" s="10" t="n">
        <v>22</v>
      </c>
      <c r="G17" s="8" t="inlineStr">
        <is>
          <t>Confirmado</t>
        </is>
      </c>
      <c r="H17" s="17">
        <f>IF(OR(D17="",E17=""),"",D17+E17-1)</f>
        <v/>
      </c>
      <c r="I17" s="18">
        <f>IF(OR(E17="",F17=""),"",E17*F17)</f>
        <v/>
      </c>
      <c r="J17" s="19">
        <f>IF(A17="","",IFERROR(INDEX(Personas!$C$6:$C$15,MATCH(A17,Personas!$A$6:$A$15,0)),""))</f>
        <v/>
      </c>
      <c r="K17" s="18">
        <f>IF(OR(I17="",J17=""),"",I17*J17)</f>
        <v/>
      </c>
      <c r="L17" s="20" t="n"/>
      <c r="M17" s="18">
        <f>IF(OR(D17="",E17="",F17=""),"",F17*MAX(0,MIN(E17,Carga!$C$3-D17+1)))</f>
        <v/>
      </c>
      <c r="N17" s="18">
        <f>IF(OR(L17="",M17=""),"",L17-M17)</f>
        <v/>
      </c>
      <c r="O17" s="8" t="n"/>
    </row>
    <row r="18">
      <c r="A18" s="8" t="inlineStr">
        <is>
          <t>Delineante (ejemplo)</t>
        </is>
      </c>
      <c r="B18" s="8" t="inlineStr">
        <is>
          <t>Edificio 6 viviendas C (ejemplo)</t>
        </is>
      </c>
      <c r="C18" s="8" t="inlineStr">
        <is>
          <t>Proyecto de ejecución</t>
        </is>
      </c>
      <c r="D18" s="16" t="n">
        <v>7</v>
      </c>
      <c r="E18" s="16" t="n">
        <v>8</v>
      </c>
      <c r="F18" s="10" t="n">
        <v>14</v>
      </c>
      <c r="G18" s="8" t="inlineStr">
        <is>
          <t>Confirmado</t>
        </is>
      </c>
      <c r="H18" s="17">
        <f>IF(OR(D18="",E18=""),"",D18+E18-1)</f>
        <v/>
      </c>
      <c r="I18" s="18">
        <f>IF(OR(E18="",F18=""),"",E18*F18)</f>
        <v/>
      </c>
      <c r="J18" s="19">
        <f>IF(A18="","",IFERROR(INDEX(Personas!$C$6:$C$15,MATCH(A18,Personas!$A$6:$A$15,0)),""))</f>
        <v/>
      </c>
      <c r="K18" s="18">
        <f>IF(OR(I18="",J18=""),"",I18*J18)</f>
        <v/>
      </c>
      <c r="L18" s="20" t="n"/>
      <c r="M18" s="18">
        <f>IF(OR(D18="",E18="",F18=""),"",F18*MAX(0,MIN(E18,Carga!$C$3-D18+1)))</f>
        <v/>
      </c>
      <c r="N18" s="18">
        <f>IF(OR(L18="",M18=""),"",L18-M18)</f>
        <v/>
      </c>
      <c r="O18" s="8" t="n"/>
    </row>
    <row r="19">
      <c r="A19" s="8" t="inlineStr">
        <is>
          <t>Socia (ejemplo)</t>
        </is>
      </c>
      <c r="B19" s="8" t="inlineStr">
        <is>
          <t>Rehabilitación D (propuesta)</t>
        </is>
      </c>
      <c r="C19" s="8" t="inlineStr">
        <is>
          <t>Anteproyecto</t>
        </is>
      </c>
      <c r="D19" s="16" t="n">
        <v>9</v>
      </c>
      <c r="E19" s="16" t="n">
        <v>4</v>
      </c>
      <c r="F19" s="10" t="n">
        <v>4</v>
      </c>
      <c r="G19" s="8" t="inlineStr">
        <is>
          <t>Propuesta</t>
        </is>
      </c>
      <c r="H19" s="17">
        <f>IF(OR(D19="",E19=""),"",D19+E19-1)</f>
        <v/>
      </c>
      <c r="I19" s="18">
        <f>IF(OR(E19="",F19=""),"",E19*F19)</f>
        <v/>
      </c>
      <c r="J19" s="19">
        <f>IF(A19="","",IFERROR(INDEX(Personas!$C$6:$C$15,MATCH(A19,Personas!$A$6:$A$15,0)),""))</f>
        <v/>
      </c>
      <c r="K19" s="18">
        <f>IF(OR(I19="",J19=""),"",I19*J19)</f>
        <v/>
      </c>
      <c r="L19" s="20" t="n"/>
      <c r="M19" s="18">
        <f>IF(OR(D19="",E19="",F19=""),"",F19*MAX(0,MIN(E19,Carga!$C$3-D19+1)))</f>
        <v/>
      </c>
      <c r="N19" s="18">
        <f>IF(OR(L19="",M19=""),"",L19-M19)</f>
        <v/>
      </c>
      <c r="O19" s="8" t="n"/>
    </row>
    <row r="20">
      <c r="A20" s="8" t="inlineStr">
        <is>
          <t>Arquitecto senior (ejemplo)</t>
        </is>
      </c>
      <c r="B20" s="8" t="inlineStr">
        <is>
          <t>Rehabilitación D (propuesta)</t>
        </is>
      </c>
      <c r="C20" s="8" t="inlineStr">
        <is>
          <t>Proyecto básico</t>
        </is>
      </c>
      <c r="D20" s="16" t="n">
        <v>13</v>
      </c>
      <c r="E20" s="16" t="n">
        <v>6</v>
      </c>
      <c r="F20" s="10" t="n">
        <v>14</v>
      </c>
      <c r="G20" s="8" t="inlineStr">
        <is>
          <t>Propuesta</t>
        </is>
      </c>
      <c r="H20" s="17">
        <f>IF(OR(D20="",E20=""),"",D20+E20-1)</f>
        <v/>
      </c>
      <c r="I20" s="18">
        <f>IF(OR(E20="",F20=""),"",E20*F20)</f>
        <v/>
      </c>
      <c r="J20" s="19">
        <f>IF(A20="","",IFERROR(INDEX(Personas!$C$6:$C$15,MATCH(A20,Personas!$A$6:$A$15,0)),""))</f>
        <v/>
      </c>
      <c r="K20" s="18">
        <f>IF(OR(I20="",J20=""),"",I20*J20)</f>
        <v/>
      </c>
      <c r="L20" s="20" t="n"/>
      <c r="M20" s="18">
        <f>IF(OR(D20="",E20="",F20=""),"",F20*MAX(0,MIN(E20,Carga!$C$3-D20+1)))</f>
        <v/>
      </c>
      <c r="N20" s="18">
        <f>IF(OR(L20="",M20=""),"",L20-M20)</f>
        <v/>
      </c>
      <c r="O20" s="8" t="n"/>
    </row>
    <row r="21">
      <c r="A21" s="8" t="inlineStr">
        <is>
          <t>Arquitecta junior (ejemplo)</t>
        </is>
      </c>
      <c r="B21" s="8" t="inlineStr">
        <is>
          <t>Rehabilitación D (propuesta)</t>
        </is>
      </c>
      <c r="C21" s="8" t="inlineStr">
        <is>
          <t>Proyecto básico</t>
        </is>
      </c>
      <c r="D21" s="16" t="n">
        <v>13</v>
      </c>
      <c r="E21" s="16" t="n">
        <v>6</v>
      </c>
      <c r="F21" s="10" t="n">
        <v>16</v>
      </c>
      <c r="G21" s="8" t="inlineStr">
        <is>
          <t>Propuesta</t>
        </is>
      </c>
      <c r="H21" s="17">
        <f>IF(OR(D21="",E21=""),"",D21+E21-1)</f>
        <v/>
      </c>
      <c r="I21" s="18">
        <f>IF(OR(E21="",F21=""),"",E21*F21)</f>
        <v/>
      </c>
      <c r="J21" s="19">
        <f>IF(A21="","",IFERROR(INDEX(Personas!$C$6:$C$15,MATCH(A21,Personas!$A$6:$A$15,0)),""))</f>
        <v/>
      </c>
      <c r="K21" s="18">
        <f>IF(OR(I21="",J21=""),"",I21*J21)</f>
        <v/>
      </c>
      <c r="L21" s="20" t="n"/>
      <c r="M21" s="18">
        <f>IF(OR(D21="",E21="",F21=""),"",F21*MAX(0,MIN(E21,Carga!$C$3-D21+1)))</f>
        <v/>
      </c>
      <c r="N21" s="18">
        <f>IF(OR(L21="",M21=""),"",L21-M21)</f>
        <v/>
      </c>
      <c r="O21" s="8" t="n"/>
    </row>
    <row r="22">
      <c r="A22" s="8" t="n"/>
      <c r="B22" s="8" t="n"/>
      <c r="C22" s="8" t="n"/>
      <c r="D22" s="16" t="n"/>
      <c r="E22" s="16" t="n"/>
      <c r="F22" s="10" t="n"/>
      <c r="G22" s="8" t="n"/>
      <c r="H22" s="17">
        <f>IF(OR(D22="",E22=""),"",D22+E22-1)</f>
        <v/>
      </c>
      <c r="I22" s="18">
        <f>IF(OR(E22="",F22=""),"",E22*F22)</f>
        <v/>
      </c>
      <c r="J22" s="19">
        <f>IF(A22="","",IFERROR(INDEX(Personas!$C$6:$C$15,MATCH(A22,Personas!$A$6:$A$15,0)),""))</f>
        <v/>
      </c>
      <c r="K22" s="18">
        <f>IF(OR(I22="",J22=""),"",I22*J22)</f>
        <v/>
      </c>
      <c r="L22" s="20" t="n"/>
      <c r="M22" s="18">
        <f>IF(OR(D22="",E22="",F22=""),"",F22*MAX(0,MIN(E22,Carga!$C$3-D22+1)))</f>
        <v/>
      </c>
      <c r="N22" s="18">
        <f>IF(OR(L22="",M22=""),"",L22-M22)</f>
        <v/>
      </c>
      <c r="O22" s="8" t="n"/>
    </row>
    <row r="23">
      <c r="A23" s="8" t="n"/>
      <c r="B23" s="8" t="n"/>
      <c r="C23" s="8" t="n"/>
      <c r="D23" s="16" t="n"/>
      <c r="E23" s="16" t="n"/>
      <c r="F23" s="10" t="n"/>
      <c r="G23" s="8" t="n"/>
      <c r="H23" s="17">
        <f>IF(OR(D23="",E23=""),"",D23+E23-1)</f>
        <v/>
      </c>
      <c r="I23" s="18">
        <f>IF(OR(E23="",F23=""),"",E23*F23)</f>
        <v/>
      </c>
      <c r="J23" s="19">
        <f>IF(A23="","",IFERROR(INDEX(Personas!$C$6:$C$15,MATCH(A23,Personas!$A$6:$A$15,0)),""))</f>
        <v/>
      </c>
      <c r="K23" s="18">
        <f>IF(OR(I23="",J23=""),"",I23*J23)</f>
        <v/>
      </c>
      <c r="L23" s="20" t="n"/>
      <c r="M23" s="18">
        <f>IF(OR(D23="",E23="",F23=""),"",F23*MAX(0,MIN(E23,Carga!$C$3-D23+1)))</f>
        <v/>
      </c>
      <c r="N23" s="18">
        <f>IF(OR(L23="",M23=""),"",L23-M23)</f>
        <v/>
      </c>
      <c r="O23" s="8" t="n"/>
    </row>
    <row r="24">
      <c r="A24" s="8" t="n"/>
      <c r="B24" s="8" t="n"/>
      <c r="C24" s="8" t="n"/>
      <c r="D24" s="16" t="n"/>
      <c r="E24" s="16" t="n"/>
      <c r="F24" s="10" t="n"/>
      <c r="G24" s="8" t="n"/>
      <c r="H24" s="17">
        <f>IF(OR(D24="",E24=""),"",D24+E24-1)</f>
        <v/>
      </c>
      <c r="I24" s="18">
        <f>IF(OR(E24="",F24=""),"",E24*F24)</f>
        <v/>
      </c>
      <c r="J24" s="19">
        <f>IF(A24="","",IFERROR(INDEX(Personas!$C$6:$C$15,MATCH(A24,Personas!$A$6:$A$15,0)),""))</f>
        <v/>
      </c>
      <c r="K24" s="18">
        <f>IF(OR(I24="",J24=""),"",I24*J24)</f>
        <v/>
      </c>
      <c r="L24" s="20" t="n"/>
      <c r="M24" s="18">
        <f>IF(OR(D24="",E24="",F24=""),"",F24*MAX(0,MIN(E24,Carga!$C$3-D24+1)))</f>
        <v/>
      </c>
      <c r="N24" s="18">
        <f>IF(OR(L24="",M24=""),"",L24-M24)</f>
        <v/>
      </c>
      <c r="O24" s="8" t="n"/>
    </row>
    <row r="25">
      <c r="A25" s="8" t="n"/>
      <c r="B25" s="8" t="n"/>
      <c r="C25" s="8" t="n"/>
      <c r="D25" s="16" t="n"/>
      <c r="E25" s="16" t="n"/>
      <c r="F25" s="10" t="n"/>
      <c r="G25" s="8" t="n"/>
      <c r="H25" s="17">
        <f>IF(OR(D25="",E25=""),"",D25+E25-1)</f>
        <v/>
      </c>
      <c r="I25" s="18">
        <f>IF(OR(E25="",F25=""),"",E25*F25)</f>
        <v/>
      </c>
      <c r="J25" s="19">
        <f>IF(A25="","",IFERROR(INDEX(Personas!$C$6:$C$15,MATCH(A25,Personas!$A$6:$A$15,0)),""))</f>
        <v/>
      </c>
      <c r="K25" s="18">
        <f>IF(OR(I25="",J25=""),"",I25*J25)</f>
        <v/>
      </c>
      <c r="L25" s="20" t="n"/>
      <c r="M25" s="18">
        <f>IF(OR(D25="",E25="",F25=""),"",F25*MAX(0,MIN(E25,Carga!$C$3-D25+1)))</f>
        <v/>
      </c>
      <c r="N25" s="18">
        <f>IF(OR(L25="",M25=""),"",L25-M25)</f>
        <v/>
      </c>
      <c r="O25" s="8" t="n"/>
    </row>
    <row r="26">
      <c r="A26" s="8" t="n"/>
      <c r="B26" s="8" t="n"/>
      <c r="C26" s="8" t="n"/>
      <c r="D26" s="16" t="n"/>
      <c r="E26" s="16" t="n"/>
      <c r="F26" s="10" t="n"/>
      <c r="G26" s="8" t="n"/>
      <c r="H26" s="17">
        <f>IF(OR(D26="",E26=""),"",D26+E26-1)</f>
        <v/>
      </c>
      <c r="I26" s="18">
        <f>IF(OR(E26="",F26=""),"",E26*F26)</f>
        <v/>
      </c>
      <c r="J26" s="19">
        <f>IF(A26="","",IFERROR(INDEX(Personas!$C$6:$C$15,MATCH(A26,Personas!$A$6:$A$15,0)),""))</f>
        <v/>
      </c>
      <c r="K26" s="18">
        <f>IF(OR(I26="",J26=""),"",I26*J26)</f>
        <v/>
      </c>
      <c r="L26" s="20" t="n"/>
      <c r="M26" s="18">
        <f>IF(OR(D26="",E26="",F26=""),"",F26*MAX(0,MIN(E26,Carga!$C$3-D26+1)))</f>
        <v/>
      </c>
      <c r="N26" s="18">
        <f>IF(OR(L26="",M26=""),"",L26-M26)</f>
        <v/>
      </c>
      <c r="O26" s="8" t="n"/>
    </row>
    <row r="27">
      <c r="A27" s="8" t="n"/>
      <c r="B27" s="8" t="n"/>
      <c r="C27" s="8" t="n"/>
      <c r="D27" s="16" t="n"/>
      <c r="E27" s="16" t="n"/>
      <c r="F27" s="10" t="n"/>
      <c r="G27" s="8" t="n"/>
      <c r="H27" s="17">
        <f>IF(OR(D27="",E27=""),"",D27+E27-1)</f>
        <v/>
      </c>
      <c r="I27" s="18">
        <f>IF(OR(E27="",F27=""),"",E27*F27)</f>
        <v/>
      </c>
      <c r="J27" s="19">
        <f>IF(A27="","",IFERROR(INDEX(Personas!$C$6:$C$15,MATCH(A27,Personas!$A$6:$A$15,0)),""))</f>
        <v/>
      </c>
      <c r="K27" s="18">
        <f>IF(OR(I27="",J27=""),"",I27*J27)</f>
        <v/>
      </c>
      <c r="L27" s="20" t="n"/>
      <c r="M27" s="18">
        <f>IF(OR(D27="",E27="",F27=""),"",F27*MAX(0,MIN(E27,Carga!$C$3-D27+1)))</f>
        <v/>
      </c>
      <c r="N27" s="18">
        <f>IF(OR(L27="",M27=""),"",L27-M27)</f>
        <v/>
      </c>
      <c r="O27" s="8" t="n"/>
    </row>
    <row r="28">
      <c r="A28" s="8" t="n"/>
      <c r="B28" s="8" t="n"/>
      <c r="C28" s="8" t="n"/>
      <c r="D28" s="16" t="n"/>
      <c r="E28" s="16" t="n"/>
      <c r="F28" s="10" t="n"/>
      <c r="G28" s="8" t="n"/>
      <c r="H28" s="17">
        <f>IF(OR(D28="",E28=""),"",D28+E28-1)</f>
        <v/>
      </c>
      <c r="I28" s="18">
        <f>IF(OR(E28="",F28=""),"",E28*F28)</f>
        <v/>
      </c>
      <c r="J28" s="19">
        <f>IF(A28="","",IFERROR(INDEX(Personas!$C$6:$C$15,MATCH(A28,Personas!$A$6:$A$15,0)),""))</f>
        <v/>
      </c>
      <c r="K28" s="18">
        <f>IF(OR(I28="",J28=""),"",I28*J28)</f>
        <v/>
      </c>
      <c r="L28" s="20" t="n"/>
      <c r="M28" s="18">
        <f>IF(OR(D28="",E28="",F28=""),"",F28*MAX(0,MIN(E28,Carga!$C$3-D28+1)))</f>
        <v/>
      </c>
      <c r="N28" s="18">
        <f>IF(OR(L28="",M28=""),"",L28-M28)</f>
        <v/>
      </c>
      <c r="O28" s="8" t="n"/>
    </row>
    <row r="29">
      <c r="A29" s="8" t="n"/>
      <c r="B29" s="8" t="n"/>
      <c r="C29" s="8" t="n"/>
      <c r="D29" s="16" t="n"/>
      <c r="E29" s="16" t="n"/>
      <c r="F29" s="10" t="n"/>
      <c r="G29" s="8" t="n"/>
      <c r="H29" s="17">
        <f>IF(OR(D29="",E29=""),"",D29+E29-1)</f>
        <v/>
      </c>
      <c r="I29" s="18">
        <f>IF(OR(E29="",F29=""),"",E29*F29)</f>
        <v/>
      </c>
      <c r="J29" s="19">
        <f>IF(A29="","",IFERROR(INDEX(Personas!$C$6:$C$15,MATCH(A29,Personas!$A$6:$A$15,0)),""))</f>
        <v/>
      </c>
      <c r="K29" s="18">
        <f>IF(OR(I29="",J29=""),"",I29*J29)</f>
        <v/>
      </c>
      <c r="L29" s="20" t="n"/>
      <c r="M29" s="18">
        <f>IF(OR(D29="",E29="",F29=""),"",F29*MAX(0,MIN(E29,Carga!$C$3-D29+1)))</f>
        <v/>
      </c>
      <c r="N29" s="18">
        <f>IF(OR(L29="",M29=""),"",L29-M29)</f>
        <v/>
      </c>
      <c r="O29" s="8" t="n"/>
    </row>
    <row r="30">
      <c r="A30" s="8" t="n"/>
      <c r="B30" s="8" t="n"/>
      <c r="C30" s="8" t="n"/>
      <c r="D30" s="16" t="n"/>
      <c r="E30" s="16" t="n"/>
      <c r="F30" s="10" t="n"/>
      <c r="G30" s="8" t="n"/>
      <c r="H30" s="17">
        <f>IF(OR(D30="",E30=""),"",D30+E30-1)</f>
        <v/>
      </c>
      <c r="I30" s="18">
        <f>IF(OR(E30="",F30=""),"",E30*F30)</f>
        <v/>
      </c>
      <c r="J30" s="19">
        <f>IF(A30="","",IFERROR(INDEX(Personas!$C$6:$C$15,MATCH(A30,Personas!$A$6:$A$15,0)),""))</f>
        <v/>
      </c>
      <c r="K30" s="18">
        <f>IF(OR(I30="",J30=""),"",I30*J30)</f>
        <v/>
      </c>
      <c r="L30" s="20" t="n"/>
      <c r="M30" s="18">
        <f>IF(OR(D30="",E30="",F30=""),"",F30*MAX(0,MIN(E30,Carga!$C$3-D30+1)))</f>
        <v/>
      </c>
      <c r="N30" s="18">
        <f>IF(OR(L30="",M30=""),"",L30-M30)</f>
        <v/>
      </c>
      <c r="O30" s="8" t="n"/>
    </row>
    <row r="31">
      <c r="A31" s="8" t="n"/>
      <c r="B31" s="8" t="n"/>
      <c r="C31" s="8" t="n"/>
      <c r="D31" s="16" t="n"/>
      <c r="E31" s="16" t="n"/>
      <c r="F31" s="10" t="n"/>
      <c r="G31" s="8" t="n"/>
      <c r="H31" s="17">
        <f>IF(OR(D31="",E31=""),"",D31+E31-1)</f>
        <v/>
      </c>
      <c r="I31" s="18">
        <f>IF(OR(E31="",F31=""),"",E31*F31)</f>
        <v/>
      </c>
      <c r="J31" s="19">
        <f>IF(A31="","",IFERROR(INDEX(Personas!$C$6:$C$15,MATCH(A31,Personas!$A$6:$A$15,0)),""))</f>
        <v/>
      </c>
      <c r="K31" s="18">
        <f>IF(OR(I31="",J31=""),"",I31*J31)</f>
        <v/>
      </c>
      <c r="L31" s="20" t="n"/>
      <c r="M31" s="18">
        <f>IF(OR(D31="",E31="",F31=""),"",F31*MAX(0,MIN(E31,Carga!$C$3-D31+1)))</f>
        <v/>
      </c>
      <c r="N31" s="18">
        <f>IF(OR(L31="",M31=""),"",L31-M31)</f>
        <v/>
      </c>
      <c r="O31" s="8" t="n"/>
    </row>
    <row r="32">
      <c r="A32" s="8" t="n"/>
      <c r="B32" s="8" t="n"/>
      <c r="C32" s="8" t="n"/>
      <c r="D32" s="16" t="n"/>
      <c r="E32" s="16" t="n"/>
      <c r="F32" s="10" t="n"/>
      <c r="G32" s="8" t="n"/>
      <c r="H32" s="17">
        <f>IF(OR(D32="",E32=""),"",D32+E32-1)</f>
        <v/>
      </c>
      <c r="I32" s="18">
        <f>IF(OR(E32="",F32=""),"",E32*F32)</f>
        <v/>
      </c>
      <c r="J32" s="19">
        <f>IF(A32="","",IFERROR(INDEX(Personas!$C$6:$C$15,MATCH(A32,Personas!$A$6:$A$15,0)),""))</f>
        <v/>
      </c>
      <c r="K32" s="18">
        <f>IF(OR(I32="",J32=""),"",I32*J32)</f>
        <v/>
      </c>
      <c r="L32" s="20" t="n"/>
      <c r="M32" s="18">
        <f>IF(OR(D32="",E32="",F32=""),"",F32*MAX(0,MIN(E32,Carga!$C$3-D32+1)))</f>
        <v/>
      </c>
      <c r="N32" s="18">
        <f>IF(OR(L32="",M32=""),"",L32-M32)</f>
        <v/>
      </c>
      <c r="O32" s="8" t="n"/>
    </row>
    <row r="33">
      <c r="A33" s="8" t="n"/>
      <c r="B33" s="8" t="n"/>
      <c r="C33" s="8" t="n"/>
      <c r="D33" s="16" t="n"/>
      <c r="E33" s="16" t="n"/>
      <c r="F33" s="10" t="n"/>
      <c r="G33" s="8" t="n"/>
      <c r="H33" s="17">
        <f>IF(OR(D33="",E33=""),"",D33+E33-1)</f>
        <v/>
      </c>
      <c r="I33" s="18">
        <f>IF(OR(E33="",F33=""),"",E33*F33)</f>
        <v/>
      </c>
      <c r="J33" s="19">
        <f>IF(A33="","",IFERROR(INDEX(Personas!$C$6:$C$15,MATCH(A33,Personas!$A$6:$A$15,0)),""))</f>
        <v/>
      </c>
      <c r="K33" s="18">
        <f>IF(OR(I33="",J33=""),"",I33*J33)</f>
        <v/>
      </c>
      <c r="L33" s="20" t="n"/>
      <c r="M33" s="18">
        <f>IF(OR(D33="",E33="",F33=""),"",F33*MAX(0,MIN(E33,Carga!$C$3-D33+1)))</f>
        <v/>
      </c>
      <c r="N33" s="18">
        <f>IF(OR(L33="",M33=""),"",L33-M33)</f>
        <v/>
      </c>
      <c r="O33" s="8" t="n"/>
    </row>
    <row r="34">
      <c r="A34" s="8" t="n"/>
      <c r="B34" s="8" t="n"/>
      <c r="C34" s="8" t="n"/>
      <c r="D34" s="16" t="n"/>
      <c r="E34" s="16" t="n"/>
      <c r="F34" s="10" t="n"/>
      <c r="G34" s="8" t="n"/>
      <c r="H34" s="17">
        <f>IF(OR(D34="",E34=""),"",D34+E34-1)</f>
        <v/>
      </c>
      <c r="I34" s="18">
        <f>IF(OR(E34="",F34=""),"",E34*F34)</f>
        <v/>
      </c>
      <c r="J34" s="19">
        <f>IF(A34="","",IFERROR(INDEX(Personas!$C$6:$C$15,MATCH(A34,Personas!$A$6:$A$15,0)),""))</f>
        <v/>
      </c>
      <c r="K34" s="18">
        <f>IF(OR(I34="",J34=""),"",I34*J34)</f>
        <v/>
      </c>
      <c r="L34" s="20" t="n"/>
      <c r="M34" s="18">
        <f>IF(OR(D34="",E34="",F34=""),"",F34*MAX(0,MIN(E34,Carga!$C$3-D34+1)))</f>
        <v/>
      </c>
      <c r="N34" s="18">
        <f>IF(OR(L34="",M34=""),"",L34-M34)</f>
        <v/>
      </c>
      <c r="O34" s="8" t="n"/>
    </row>
    <row r="35">
      <c r="A35" s="8" t="n"/>
      <c r="B35" s="8" t="n"/>
      <c r="C35" s="8" t="n"/>
      <c r="D35" s="16" t="n"/>
      <c r="E35" s="16" t="n"/>
      <c r="F35" s="10" t="n"/>
      <c r="G35" s="8" t="n"/>
      <c r="H35" s="17">
        <f>IF(OR(D35="",E35=""),"",D35+E35-1)</f>
        <v/>
      </c>
      <c r="I35" s="18">
        <f>IF(OR(E35="",F35=""),"",E35*F35)</f>
        <v/>
      </c>
      <c r="J35" s="19">
        <f>IF(A35="","",IFERROR(INDEX(Personas!$C$6:$C$15,MATCH(A35,Personas!$A$6:$A$15,0)),""))</f>
        <v/>
      </c>
      <c r="K35" s="18">
        <f>IF(OR(I35="",J35=""),"",I35*J35)</f>
        <v/>
      </c>
      <c r="L35" s="20" t="n"/>
      <c r="M35" s="18">
        <f>IF(OR(D35="",E35="",F35=""),"",F35*MAX(0,MIN(E35,Carga!$C$3-D35+1)))</f>
        <v/>
      </c>
      <c r="N35" s="18">
        <f>IF(OR(L35="",M35=""),"",L35-M35)</f>
        <v/>
      </c>
      <c r="O35" s="8" t="n"/>
    </row>
    <row r="36">
      <c r="A36" s="8" t="n"/>
      <c r="B36" s="8" t="n"/>
      <c r="C36" s="8" t="n"/>
      <c r="D36" s="16" t="n"/>
      <c r="E36" s="16" t="n"/>
      <c r="F36" s="10" t="n"/>
      <c r="G36" s="8" t="n"/>
      <c r="H36" s="17">
        <f>IF(OR(D36="",E36=""),"",D36+E36-1)</f>
        <v/>
      </c>
      <c r="I36" s="18">
        <f>IF(OR(E36="",F36=""),"",E36*F36)</f>
        <v/>
      </c>
      <c r="J36" s="19">
        <f>IF(A36="","",IFERROR(INDEX(Personas!$C$6:$C$15,MATCH(A36,Personas!$A$6:$A$15,0)),""))</f>
        <v/>
      </c>
      <c r="K36" s="18">
        <f>IF(OR(I36="",J36=""),"",I36*J36)</f>
        <v/>
      </c>
      <c r="L36" s="20" t="n"/>
      <c r="M36" s="18">
        <f>IF(OR(D36="",E36="",F36=""),"",F36*MAX(0,MIN(E36,Carga!$C$3-D36+1)))</f>
        <v/>
      </c>
      <c r="N36" s="18">
        <f>IF(OR(L36="",M36=""),"",L36-M36)</f>
        <v/>
      </c>
      <c r="O36" s="8" t="n"/>
    </row>
    <row r="37">
      <c r="A37" s="8" t="n"/>
      <c r="B37" s="8" t="n"/>
      <c r="C37" s="8" t="n"/>
      <c r="D37" s="16" t="n"/>
      <c r="E37" s="16" t="n"/>
      <c r="F37" s="10" t="n"/>
      <c r="G37" s="8" t="n"/>
      <c r="H37" s="17">
        <f>IF(OR(D37="",E37=""),"",D37+E37-1)</f>
        <v/>
      </c>
      <c r="I37" s="18">
        <f>IF(OR(E37="",F37=""),"",E37*F37)</f>
        <v/>
      </c>
      <c r="J37" s="19">
        <f>IF(A37="","",IFERROR(INDEX(Personas!$C$6:$C$15,MATCH(A37,Personas!$A$6:$A$15,0)),""))</f>
        <v/>
      </c>
      <c r="K37" s="18">
        <f>IF(OR(I37="",J37=""),"",I37*J37)</f>
        <v/>
      </c>
      <c r="L37" s="20" t="n"/>
      <c r="M37" s="18">
        <f>IF(OR(D37="",E37="",F37=""),"",F37*MAX(0,MIN(E37,Carga!$C$3-D37+1)))</f>
        <v/>
      </c>
      <c r="N37" s="18">
        <f>IF(OR(L37="",M37=""),"",L37-M37)</f>
        <v/>
      </c>
      <c r="O37" s="8" t="n"/>
    </row>
    <row r="38">
      <c r="A38" s="8" t="n"/>
      <c r="B38" s="8" t="n"/>
      <c r="C38" s="8" t="n"/>
      <c r="D38" s="16" t="n"/>
      <c r="E38" s="16" t="n"/>
      <c r="F38" s="10" t="n"/>
      <c r="G38" s="8" t="n"/>
      <c r="H38" s="17">
        <f>IF(OR(D38="",E38=""),"",D38+E38-1)</f>
        <v/>
      </c>
      <c r="I38" s="18">
        <f>IF(OR(E38="",F38=""),"",E38*F38)</f>
        <v/>
      </c>
      <c r="J38" s="19">
        <f>IF(A38="","",IFERROR(INDEX(Personas!$C$6:$C$15,MATCH(A38,Personas!$A$6:$A$15,0)),""))</f>
        <v/>
      </c>
      <c r="K38" s="18">
        <f>IF(OR(I38="",J38=""),"",I38*J38)</f>
        <v/>
      </c>
      <c r="L38" s="20" t="n"/>
      <c r="M38" s="18">
        <f>IF(OR(D38="",E38="",F38=""),"",F38*MAX(0,MIN(E38,Carga!$C$3-D38+1)))</f>
        <v/>
      </c>
      <c r="N38" s="18">
        <f>IF(OR(L38="",M38=""),"",L38-M38)</f>
        <v/>
      </c>
      <c r="O38" s="8" t="n"/>
    </row>
    <row r="39">
      <c r="A39" s="8" t="n"/>
      <c r="B39" s="8" t="n"/>
      <c r="C39" s="8" t="n"/>
      <c r="D39" s="16" t="n"/>
      <c r="E39" s="16" t="n"/>
      <c r="F39" s="10" t="n"/>
      <c r="G39" s="8" t="n"/>
      <c r="H39" s="17">
        <f>IF(OR(D39="",E39=""),"",D39+E39-1)</f>
        <v/>
      </c>
      <c r="I39" s="18">
        <f>IF(OR(E39="",F39=""),"",E39*F39)</f>
        <v/>
      </c>
      <c r="J39" s="19">
        <f>IF(A39="","",IFERROR(INDEX(Personas!$C$6:$C$15,MATCH(A39,Personas!$A$6:$A$15,0)),""))</f>
        <v/>
      </c>
      <c r="K39" s="18">
        <f>IF(OR(I39="",J39=""),"",I39*J39)</f>
        <v/>
      </c>
      <c r="L39" s="20" t="n"/>
      <c r="M39" s="18">
        <f>IF(OR(D39="",E39="",F39=""),"",F39*MAX(0,MIN(E39,Carga!$C$3-D39+1)))</f>
        <v/>
      </c>
      <c r="N39" s="18">
        <f>IF(OR(L39="",M39=""),"",L39-M39)</f>
        <v/>
      </c>
      <c r="O39" s="8" t="n"/>
    </row>
    <row r="40">
      <c r="A40" s="8" t="n"/>
      <c r="B40" s="8" t="n"/>
      <c r="C40" s="8" t="n"/>
      <c r="D40" s="16" t="n"/>
      <c r="E40" s="16" t="n"/>
      <c r="F40" s="10" t="n"/>
      <c r="G40" s="8" t="n"/>
      <c r="H40" s="17">
        <f>IF(OR(D40="",E40=""),"",D40+E40-1)</f>
        <v/>
      </c>
      <c r="I40" s="18">
        <f>IF(OR(E40="",F40=""),"",E40*F40)</f>
        <v/>
      </c>
      <c r="J40" s="19">
        <f>IF(A40="","",IFERROR(INDEX(Personas!$C$6:$C$15,MATCH(A40,Personas!$A$6:$A$15,0)),""))</f>
        <v/>
      </c>
      <c r="K40" s="18">
        <f>IF(OR(I40="",J40=""),"",I40*J40)</f>
        <v/>
      </c>
      <c r="L40" s="20" t="n"/>
      <c r="M40" s="18">
        <f>IF(OR(D40="",E40="",F40=""),"",F40*MAX(0,MIN(E40,Carga!$C$3-D40+1)))</f>
        <v/>
      </c>
      <c r="N40" s="18">
        <f>IF(OR(L40="",M40=""),"",L40-M40)</f>
        <v/>
      </c>
      <c r="O40" s="8" t="n"/>
    </row>
    <row r="41">
      <c r="A41" s="8" t="n"/>
      <c r="B41" s="8" t="n"/>
      <c r="C41" s="8" t="n"/>
      <c r="D41" s="16" t="n"/>
      <c r="E41" s="16" t="n"/>
      <c r="F41" s="10" t="n"/>
      <c r="G41" s="8" t="n"/>
      <c r="H41" s="17">
        <f>IF(OR(D41="",E41=""),"",D41+E41-1)</f>
        <v/>
      </c>
      <c r="I41" s="18">
        <f>IF(OR(E41="",F41=""),"",E41*F41)</f>
        <v/>
      </c>
      <c r="J41" s="19">
        <f>IF(A41="","",IFERROR(INDEX(Personas!$C$6:$C$15,MATCH(A41,Personas!$A$6:$A$15,0)),""))</f>
        <v/>
      </c>
      <c r="K41" s="18">
        <f>IF(OR(I41="",J41=""),"",I41*J41)</f>
        <v/>
      </c>
      <c r="L41" s="20" t="n"/>
      <c r="M41" s="18">
        <f>IF(OR(D41="",E41="",F41=""),"",F41*MAX(0,MIN(E41,Carga!$C$3-D41+1)))</f>
        <v/>
      </c>
      <c r="N41" s="18">
        <f>IF(OR(L41="",M41=""),"",L41-M41)</f>
        <v/>
      </c>
      <c r="O41" s="8" t="n"/>
    </row>
    <row r="42">
      <c r="A42" s="8" t="n"/>
      <c r="B42" s="8" t="n"/>
      <c r="C42" s="8" t="n"/>
      <c r="D42" s="16" t="n"/>
      <c r="E42" s="16" t="n"/>
      <c r="F42" s="10" t="n"/>
      <c r="G42" s="8" t="n"/>
      <c r="H42" s="17">
        <f>IF(OR(D42="",E42=""),"",D42+E42-1)</f>
        <v/>
      </c>
      <c r="I42" s="18">
        <f>IF(OR(E42="",F42=""),"",E42*F42)</f>
        <v/>
      </c>
      <c r="J42" s="19">
        <f>IF(A42="","",IFERROR(INDEX(Personas!$C$6:$C$15,MATCH(A42,Personas!$A$6:$A$15,0)),""))</f>
        <v/>
      </c>
      <c r="K42" s="18">
        <f>IF(OR(I42="",J42=""),"",I42*J42)</f>
        <v/>
      </c>
      <c r="L42" s="20" t="n"/>
      <c r="M42" s="18">
        <f>IF(OR(D42="",E42="",F42=""),"",F42*MAX(0,MIN(E42,Carga!$C$3-D42+1)))</f>
        <v/>
      </c>
      <c r="N42" s="18">
        <f>IF(OR(L42="",M42=""),"",L42-M42)</f>
        <v/>
      </c>
      <c r="O42" s="8" t="n"/>
    </row>
    <row r="43">
      <c r="A43" s="8" t="n"/>
      <c r="B43" s="8" t="n"/>
      <c r="C43" s="8" t="n"/>
      <c r="D43" s="16" t="n"/>
      <c r="E43" s="16" t="n"/>
      <c r="F43" s="10" t="n"/>
      <c r="G43" s="8" t="n"/>
      <c r="H43" s="17">
        <f>IF(OR(D43="",E43=""),"",D43+E43-1)</f>
        <v/>
      </c>
      <c r="I43" s="18">
        <f>IF(OR(E43="",F43=""),"",E43*F43)</f>
        <v/>
      </c>
      <c r="J43" s="19">
        <f>IF(A43="","",IFERROR(INDEX(Personas!$C$6:$C$15,MATCH(A43,Personas!$A$6:$A$15,0)),""))</f>
        <v/>
      </c>
      <c r="K43" s="18">
        <f>IF(OR(I43="",J43=""),"",I43*J43)</f>
        <v/>
      </c>
      <c r="L43" s="20" t="n"/>
      <c r="M43" s="18">
        <f>IF(OR(D43="",E43="",F43=""),"",F43*MAX(0,MIN(E43,Carga!$C$3-D43+1)))</f>
        <v/>
      </c>
      <c r="N43" s="18">
        <f>IF(OR(L43="",M43=""),"",L43-M43)</f>
        <v/>
      </c>
      <c r="O43" s="8" t="n"/>
    </row>
    <row r="44">
      <c r="A44" s="8" t="n"/>
      <c r="B44" s="8" t="n"/>
      <c r="C44" s="8" t="n"/>
      <c r="D44" s="16" t="n"/>
      <c r="E44" s="16" t="n"/>
      <c r="F44" s="10" t="n"/>
      <c r="G44" s="8" t="n"/>
      <c r="H44" s="17">
        <f>IF(OR(D44="",E44=""),"",D44+E44-1)</f>
        <v/>
      </c>
      <c r="I44" s="18">
        <f>IF(OR(E44="",F44=""),"",E44*F44)</f>
        <v/>
      </c>
      <c r="J44" s="19">
        <f>IF(A44="","",IFERROR(INDEX(Personas!$C$6:$C$15,MATCH(A44,Personas!$A$6:$A$15,0)),""))</f>
        <v/>
      </c>
      <c r="K44" s="18">
        <f>IF(OR(I44="",J44=""),"",I44*J44)</f>
        <v/>
      </c>
      <c r="L44" s="20" t="n"/>
      <c r="M44" s="18">
        <f>IF(OR(D44="",E44="",F44=""),"",F44*MAX(0,MIN(E44,Carga!$C$3-D44+1)))</f>
        <v/>
      </c>
      <c r="N44" s="18">
        <f>IF(OR(L44="",M44=""),"",L44-M44)</f>
        <v/>
      </c>
      <c r="O44" s="8" t="n"/>
    </row>
    <row r="45">
      <c r="A45" s="8" t="n"/>
      <c r="B45" s="8" t="n"/>
      <c r="C45" s="8" t="n"/>
      <c r="D45" s="16" t="n"/>
      <c r="E45" s="16" t="n"/>
      <c r="F45" s="10" t="n"/>
      <c r="G45" s="8" t="n"/>
      <c r="H45" s="17">
        <f>IF(OR(D45="",E45=""),"",D45+E45-1)</f>
        <v/>
      </c>
      <c r="I45" s="18">
        <f>IF(OR(E45="",F45=""),"",E45*F45)</f>
        <v/>
      </c>
      <c r="J45" s="19">
        <f>IF(A45="","",IFERROR(INDEX(Personas!$C$6:$C$15,MATCH(A45,Personas!$A$6:$A$15,0)),""))</f>
        <v/>
      </c>
      <c r="K45" s="18">
        <f>IF(OR(I45="",J45=""),"",I45*J45)</f>
        <v/>
      </c>
      <c r="L45" s="20" t="n"/>
      <c r="M45" s="18">
        <f>IF(OR(D45="",E45="",F45=""),"",F45*MAX(0,MIN(E45,Carga!$C$3-D45+1)))</f>
        <v/>
      </c>
      <c r="N45" s="18">
        <f>IF(OR(L45="",M45=""),"",L45-M45)</f>
        <v/>
      </c>
      <c r="O45" s="8" t="n"/>
    </row>
    <row r="46">
      <c r="A46" s="8" t="n"/>
      <c r="B46" s="8" t="n"/>
      <c r="C46" s="8" t="n"/>
      <c r="D46" s="16" t="n"/>
      <c r="E46" s="16" t="n"/>
      <c r="F46" s="10" t="n"/>
      <c r="G46" s="8" t="n"/>
      <c r="H46" s="17">
        <f>IF(OR(D46="",E46=""),"",D46+E46-1)</f>
        <v/>
      </c>
      <c r="I46" s="18">
        <f>IF(OR(E46="",F46=""),"",E46*F46)</f>
        <v/>
      </c>
      <c r="J46" s="19">
        <f>IF(A46="","",IFERROR(INDEX(Personas!$C$6:$C$15,MATCH(A46,Personas!$A$6:$A$15,0)),""))</f>
        <v/>
      </c>
      <c r="K46" s="18">
        <f>IF(OR(I46="",J46=""),"",I46*J46)</f>
        <v/>
      </c>
      <c r="L46" s="20" t="n"/>
      <c r="M46" s="18">
        <f>IF(OR(D46="",E46="",F46=""),"",F46*MAX(0,MIN(E46,Carga!$C$3-D46+1)))</f>
        <v/>
      </c>
      <c r="N46" s="18">
        <f>IF(OR(L46="",M46=""),"",L46-M46)</f>
        <v/>
      </c>
      <c r="O46" s="8" t="n"/>
    </row>
    <row r="47">
      <c r="A47" s="8" t="n"/>
      <c r="B47" s="8" t="n"/>
      <c r="C47" s="8" t="n"/>
      <c r="D47" s="16" t="n"/>
      <c r="E47" s="16" t="n"/>
      <c r="F47" s="10" t="n"/>
      <c r="G47" s="8" t="n"/>
      <c r="H47" s="17">
        <f>IF(OR(D47="",E47=""),"",D47+E47-1)</f>
        <v/>
      </c>
      <c r="I47" s="18">
        <f>IF(OR(E47="",F47=""),"",E47*F47)</f>
        <v/>
      </c>
      <c r="J47" s="19">
        <f>IF(A47="","",IFERROR(INDEX(Personas!$C$6:$C$15,MATCH(A47,Personas!$A$6:$A$15,0)),""))</f>
        <v/>
      </c>
      <c r="K47" s="18">
        <f>IF(OR(I47="",J47=""),"",I47*J47)</f>
        <v/>
      </c>
      <c r="L47" s="20" t="n"/>
      <c r="M47" s="18">
        <f>IF(OR(D47="",E47="",F47=""),"",F47*MAX(0,MIN(E47,Carga!$C$3-D47+1)))</f>
        <v/>
      </c>
      <c r="N47" s="18">
        <f>IF(OR(L47="",M47=""),"",L47-M47)</f>
        <v/>
      </c>
      <c r="O47" s="8" t="n"/>
    </row>
    <row r="48">
      <c r="A48" s="8" t="n"/>
      <c r="B48" s="8" t="n"/>
      <c r="C48" s="8" t="n"/>
      <c r="D48" s="16" t="n"/>
      <c r="E48" s="16" t="n"/>
      <c r="F48" s="10" t="n"/>
      <c r="G48" s="8" t="n"/>
      <c r="H48" s="17">
        <f>IF(OR(D48="",E48=""),"",D48+E48-1)</f>
        <v/>
      </c>
      <c r="I48" s="18">
        <f>IF(OR(E48="",F48=""),"",E48*F48)</f>
        <v/>
      </c>
      <c r="J48" s="19">
        <f>IF(A48="","",IFERROR(INDEX(Personas!$C$6:$C$15,MATCH(A48,Personas!$A$6:$A$15,0)),""))</f>
        <v/>
      </c>
      <c r="K48" s="18">
        <f>IF(OR(I48="",J48=""),"",I48*J48)</f>
        <v/>
      </c>
      <c r="L48" s="20" t="n"/>
      <c r="M48" s="18">
        <f>IF(OR(D48="",E48="",F48=""),"",F48*MAX(0,MIN(E48,Carga!$C$3-D48+1)))</f>
        <v/>
      </c>
      <c r="N48" s="18">
        <f>IF(OR(L48="",M48=""),"",L48-M48)</f>
        <v/>
      </c>
      <c r="O48" s="8" t="n"/>
    </row>
    <row r="49">
      <c r="A49" s="8" t="n"/>
      <c r="B49" s="8" t="n"/>
      <c r="C49" s="8" t="n"/>
      <c r="D49" s="16" t="n"/>
      <c r="E49" s="16" t="n"/>
      <c r="F49" s="10" t="n"/>
      <c r="G49" s="8" t="n"/>
      <c r="H49" s="17">
        <f>IF(OR(D49="",E49=""),"",D49+E49-1)</f>
        <v/>
      </c>
      <c r="I49" s="18">
        <f>IF(OR(E49="",F49=""),"",E49*F49)</f>
        <v/>
      </c>
      <c r="J49" s="19">
        <f>IF(A49="","",IFERROR(INDEX(Personas!$C$6:$C$15,MATCH(A49,Personas!$A$6:$A$15,0)),""))</f>
        <v/>
      </c>
      <c r="K49" s="18">
        <f>IF(OR(I49="",J49=""),"",I49*J49)</f>
        <v/>
      </c>
      <c r="L49" s="20" t="n"/>
      <c r="M49" s="18">
        <f>IF(OR(D49="",E49="",F49=""),"",F49*MAX(0,MIN(E49,Carga!$C$3-D49+1)))</f>
        <v/>
      </c>
      <c r="N49" s="18">
        <f>IF(OR(L49="",M49=""),"",L49-M49)</f>
        <v/>
      </c>
      <c r="O49" s="8" t="n"/>
    </row>
    <row r="50">
      <c r="A50" s="8" t="n"/>
      <c r="B50" s="8" t="n"/>
      <c r="C50" s="8" t="n"/>
      <c r="D50" s="16" t="n"/>
      <c r="E50" s="16" t="n"/>
      <c r="F50" s="10" t="n"/>
      <c r="G50" s="8" t="n"/>
      <c r="H50" s="17">
        <f>IF(OR(D50="",E50=""),"",D50+E50-1)</f>
        <v/>
      </c>
      <c r="I50" s="18">
        <f>IF(OR(E50="",F50=""),"",E50*F50)</f>
        <v/>
      </c>
      <c r="J50" s="19">
        <f>IF(A50="","",IFERROR(INDEX(Personas!$C$6:$C$15,MATCH(A50,Personas!$A$6:$A$15,0)),""))</f>
        <v/>
      </c>
      <c r="K50" s="18">
        <f>IF(OR(I50="",J50=""),"",I50*J50)</f>
        <v/>
      </c>
      <c r="L50" s="20" t="n"/>
      <c r="M50" s="18">
        <f>IF(OR(D50="",E50="",F50=""),"",F50*MAX(0,MIN(E50,Carga!$C$3-D50+1)))</f>
        <v/>
      </c>
      <c r="N50" s="18">
        <f>IF(OR(L50="",M50=""),"",L50-M50)</f>
        <v/>
      </c>
      <c r="O50" s="8" t="n"/>
    </row>
    <row r="51">
      <c r="A51" s="8" t="n"/>
      <c r="B51" s="8" t="n"/>
      <c r="C51" s="8" t="n"/>
      <c r="D51" s="16" t="n"/>
      <c r="E51" s="16" t="n"/>
      <c r="F51" s="10" t="n"/>
      <c r="G51" s="8" t="n"/>
      <c r="H51" s="17">
        <f>IF(OR(D51="",E51=""),"",D51+E51-1)</f>
        <v/>
      </c>
      <c r="I51" s="18">
        <f>IF(OR(E51="",F51=""),"",E51*F51)</f>
        <v/>
      </c>
      <c r="J51" s="19">
        <f>IF(A51="","",IFERROR(INDEX(Personas!$C$6:$C$15,MATCH(A51,Personas!$A$6:$A$15,0)),""))</f>
        <v/>
      </c>
      <c r="K51" s="18">
        <f>IF(OR(I51="",J51=""),"",I51*J51)</f>
        <v/>
      </c>
      <c r="L51" s="20" t="n"/>
      <c r="M51" s="18">
        <f>IF(OR(D51="",E51="",F51=""),"",F51*MAX(0,MIN(E51,Carga!$C$3-D51+1)))</f>
        <v/>
      </c>
      <c r="N51" s="18">
        <f>IF(OR(L51="",M51=""),"",L51-M51)</f>
        <v/>
      </c>
      <c r="O51" s="8" t="n"/>
    </row>
    <row r="52">
      <c r="A52" s="8" t="n"/>
      <c r="B52" s="8" t="n"/>
      <c r="C52" s="8" t="n"/>
      <c r="D52" s="16" t="n"/>
      <c r="E52" s="16" t="n"/>
      <c r="F52" s="10" t="n"/>
      <c r="G52" s="8" t="n"/>
      <c r="H52" s="17">
        <f>IF(OR(D52="",E52=""),"",D52+E52-1)</f>
        <v/>
      </c>
      <c r="I52" s="18">
        <f>IF(OR(E52="",F52=""),"",E52*F52)</f>
        <v/>
      </c>
      <c r="J52" s="19">
        <f>IF(A52="","",IFERROR(INDEX(Personas!$C$6:$C$15,MATCH(A52,Personas!$A$6:$A$15,0)),""))</f>
        <v/>
      </c>
      <c r="K52" s="18">
        <f>IF(OR(I52="",J52=""),"",I52*J52)</f>
        <v/>
      </c>
      <c r="L52" s="20" t="n"/>
      <c r="M52" s="18">
        <f>IF(OR(D52="",E52="",F52=""),"",F52*MAX(0,MIN(E52,Carga!$C$3-D52+1)))</f>
        <v/>
      </c>
      <c r="N52" s="18">
        <f>IF(OR(L52="",M52=""),"",L52-M52)</f>
        <v/>
      </c>
      <c r="O52" s="8" t="n"/>
    </row>
    <row r="53">
      <c r="A53" s="8" t="n"/>
      <c r="B53" s="8" t="n"/>
      <c r="C53" s="8" t="n"/>
      <c r="D53" s="16" t="n"/>
      <c r="E53" s="16" t="n"/>
      <c r="F53" s="10" t="n"/>
      <c r="G53" s="8" t="n"/>
      <c r="H53" s="17">
        <f>IF(OR(D53="",E53=""),"",D53+E53-1)</f>
        <v/>
      </c>
      <c r="I53" s="18">
        <f>IF(OR(E53="",F53=""),"",E53*F53)</f>
        <v/>
      </c>
      <c r="J53" s="19">
        <f>IF(A53="","",IFERROR(INDEX(Personas!$C$6:$C$15,MATCH(A53,Personas!$A$6:$A$15,0)),""))</f>
        <v/>
      </c>
      <c r="K53" s="18">
        <f>IF(OR(I53="",J53=""),"",I53*J53)</f>
        <v/>
      </c>
      <c r="L53" s="20" t="n"/>
      <c r="M53" s="18">
        <f>IF(OR(D53="",E53="",F53=""),"",F53*MAX(0,MIN(E53,Carga!$C$3-D53+1)))</f>
        <v/>
      </c>
      <c r="N53" s="18">
        <f>IF(OR(L53="",M53=""),"",L53-M53)</f>
        <v/>
      </c>
      <c r="O53" s="8" t="n"/>
    </row>
    <row r="54">
      <c r="A54" s="8" t="n"/>
      <c r="B54" s="8" t="n"/>
      <c r="C54" s="8" t="n"/>
      <c r="D54" s="16" t="n"/>
      <c r="E54" s="16" t="n"/>
      <c r="F54" s="10" t="n"/>
      <c r="G54" s="8" t="n"/>
      <c r="H54" s="17">
        <f>IF(OR(D54="",E54=""),"",D54+E54-1)</f>
        <v/>
      </c>
      <c r="I54" s="18">
        <f>IF(OR(E54="",F54=""),"",E54*F54)</f>
        <v/>
      </c>
      <c r="J54" s="19">
        <f>IF(A54="","",IFERROR(INDEX(Personas!$C$6:$C$15,MATCH(A54,Personas!$A$6:$A$15,0)),""))</f>
        <v/>
      </c>
      <c r="K54" s="18">
        <f>IF(OR(I54="",J54=""),"",I54*J54)</f>
        <v/>
      </c>
      <c r="L54" s="20" t="n"/>
      <c r="M54" s="18">
        <f>IF(OR(D54="",E54="",F54=""),"",F54*MAX(0,MIN(E54,Carga!$C$3-D54+1)))</f>
        <v/>
      </c>
      <c r="N54" s="18">
        <f>IF(OR(L54="",M54=""),"",L54-M54)</f>
        <v/>
      </c>
      <c r="O54" s="8" t="n"/>
    </row>
    <row r="55">
      <c r="A55" s="8" t="n"/>
      <c r="B55" s="8" t="n"/>
      <c r="C55" s="8" t="n"/>
      <c r="D55" s="16" t="n"/>
      <c r="E55" s="16" t="n"/>
      <c r="F55" s="10" t="n"/>
      <c r="G55" s="8" t="n"/>
      <c r="H55" s="17">
        <f>IF(OR(D55="",E55=""),"",D55+E55-1)</f>
        <v/>
      </c>
      <c r="I55" s="18">
        <f>IF(OR(E55="",F55=""),"",E55*F55)</f>
        <v/>
      </c>
      <c r="J55" s="19">
        <f>IF(A55="","",IFERROR(INDEX(Personas!$C$6:$C$15,MATCH(A55,Personas!$A$6:$A$15,0)),""))</f>
        <v/>
      </c>
      <c r="K55" s="18">
        <f>IF(OR(I55="",J55=""),"",I55*J55)</f>
        <v/>
      </c>
      <c r="L55" s="20" t="n"/>
      <c r="M55" s="18">
        <f>IF(OR(D55="",E55="",F55=""),"",F55*MAX(0,MIN(E55,Carga!$C$3-D55+1)))</f>
        <v/>
      </c>
      <c r="N55" s="18">
        <f>IF(OR(L55="",M55=""),"",L55-M55)</f>
        <v/>
      </c>
      <c r="O55" s="8" t="n"/>
    </row>
    <row r="56">
      <c r="A56" s="8" t="n"/>
      <c r="B56" s="8" t="n"/>
      <c r="C56" s="8" t="n"/>
      <c r="D56" s="16" t="n"/>
      <c r="E56" s="16" t="n"/>
      <c r="F56" s="10" t="n"/>
      <c r="G56" s="8" t="n"/>
      <c r="H56" s="17">
        <f>IF(OR(D56="",E56=""),"",D56+E56-1)</f>
        <v/>
      </c>
      <c r="I56" s="18">
        <f>IF(OR(E56="",F56=""),"",E56*F56)</f>
        <v/>
      </c>
      <c r="J56" s="19">
        <f>IF(A56="","",IFERROR(INDEX(Personas!$C$6:$C$15,MATCH(A56,Personas!$A$6:$A$15,0)),""))</f>
        <v/>
      </c>
      <c r="K56" s="18">
        <f>IF(OR(I56="",J56=""),"",I56*J56)</f>
        <v/>
      </c>
      <c r="L56" s="20" t="n"/>
      <c r="M56" s="18">
        <f>IF(OR(D56="",E56="",F56=""),"",F56*MAX(0,MIN(E56,Carga!$C$3-D56+1)))</f>
        <v/>
      </c>
      <c r="N56" s="18">
        <f>IF(OR(L56="",M56=""),"",L56-M56)</f>
        <v/>
      </c>
      <c r="O56" s="8" t="n"/>
    </row>
    <row r="57">
      <c r="A57" s="8" t="n"/>
      <c r="B57" s="8" t="n"/>
      <c r="C57" s="8" t="n"/>
      <c r="D57" s="16" t="n"/>
      <c r="E57" s="16" t="n"/>
      <c r="F57" s="10" t="n"/>
      <c r="G57" s="8" t="n"/>
      <c r="H57" s="17">
        <f>IF(OR(D57="",E57=""),"",D57+E57-1)</f>
        <v/>
      </c>
      <c r="I57" s="18">
        <f>IF(OR(E57="",F57=""),"",E57*F57)</f>
        <v/>
      </c>
      <c r="J57" s="19">
        <f>IF(A57="","",IFERROR(INDEX(Personas!$C$6:$C$15,MATCH(A57,Personas!$A$6:$A$15,0)),""))</f>
        <v/>
      </c>
      <c r="K57" s="18">
        <f>IF(OR(I57="",J57=""),"",I57*J57)</f>
        <v/>
      </c>
      <c r="L57" s="20" t="n"/>
      <c r="M57" s="18">
        <f>IF(OR(D57="",E57="",F57=""),"",F57*MAX(0,MIN(E57,Carga!$C$3-D57+1)))</f>
        <v/>
      </c>
      <c r="N57" s="18">
        <f>IF(OR(L57="",M57=""),"",L57-M57)</f>
        <v/>
      </c>
      <c r="O57" s="8" t="n"/>
    </row>
    <row r="58">
      <c r="A58" s="8" t="n"/>
      <c r="B58" s="8" t="n"/>
      <c r="C58" s="8" t="n"/>
      <c r="D58" s="16" t="n"/>
      <c r="E58" s="16" t="n"/>
      <c r="F58" s="10" t="n"/>
      <c r="G58" s="8" t="n"/>
      <c r="H58" s="17">
        <f>IF(OR(D58="",E58=""),"",D58+E58-1)</f>
        <v/>
      </c>
      <c r="I58" s="18">
        <f>IF(OR(E58="",F58=""),"",E58*F58)</f>
        <v/>
      </c>
      <c r="J58" s="19">
        <f>IF(A58="","",IFERROR(INDEX(Personas!$C$6:$C$15,MATCH(A58,Personas!$A$6:$A$15,0)),""))</f>
        <v/>
      </c>
      <c r="K58" s="18">
        <f>IF(OR(I58="",J58=""),"",I58*J58)</f>
        <v/>
      </c>
      <c r="L58" s="20" t="n"/>
      <c r="M58" s="18">
        <f>IF(OR(D58="",E58="",F58=""),"",F58*MAX(0,MIN(E58,Carga!$C$3-D58+1)))</f>
        <v/>
      </c>
      <c r="N58" s="18">
        <f>IF(OR(L58="",M58=""),"",L58-M58)</f>
        <v/>
      </c>
      <c r="O58" s="8" t="n"/>
    </row>
    <row r="59">
      <c r="A59" s="8" t="n"/>
      <c r="B59" s="8" t="n"/>
      <c r="C59" s="8" t="n"/>
      <c r="D59" s="16" t="n"/>
      <c r="E59" s="16" t="n"/>
      <c r="F59" s="10" t="n"/>
      <c r="G59" s="8" t="n"/>
      <c r="H59" s="17">
        <f>IF(OR(D59="",E59=""),"",D59+E59-1)</f>
        <v/>
      </c>
      <c r="I59" s="18">
        <f>IF(OR(E59="",F59=""),"",E59*F59)</f>
        <v/>
      </c>
      <c r="J59" s="19">
        <f>IF(A59="","",IFERROR(INDEX(Personas!$C$6:$C$15,MATCH(A59,Personas!$A$6:$A$15,0)),""))</f>
        <v/>
      </c>
      <c r="K59" s="18">
        <f>IF(OR(I59="",J59=""),"",I59*J59)</f>
        <v/>
      </c>
      <c r="L59" s="20" t="n"/>
      <c r="M59" s="18">
        <f>IF(OR(D59="",E59="",F59=""),"",F59*MAX(0,MIN(E59,Carga!$C$3-D59+1)))</f>
        <v/>
      </c>
      <c r="N59" s="18">
        <f>IF(OR(L59="",M59=""),"",L59-M59)</f>
        <v/>
      </c>
      <c r="O59" s="8" t="n"/>
    </row>
    <row r="60">
      <c r="A60" s="8" t="n"/>
      <c r="B60" s="8" t="n"/>
      <c r="C60" s="8" t="n"/>
      <c r="D60" s="16" t="n"/>
      <c r="E60" s="16" t="n"/>
      <c r="F60" s="10" t="n"/>
      <c r="G60" s="8" t="n"/>
      <c r="H60" s="17">
        <f>IF(OR(D60="",E60=""),"",D60+E60-1)</f>
        <v/>
      </c>
      <c r="I60" s="18">
        <f>IF(OR(E60="",F60=""),"",E60*F60)</f>
        <v/>
      </c>
      <c r="J60" s="19">
        <f>IF(A60="","",IFERROR(INDEX(Personas!$C$6:$C$15,MATCH(A60,Personas!$A$6:$A$15,0)),""))</f>
        <v/>
      </c>
      <c r="K60" s="18">
        <f>IF(OR(I60="",J60=""),"",I60*J60)</f>
        <v/>
      </c>
      <c r="L60" s="20" t="n"/>
      <c r="M60" s="18">
        <f>IF(OR(D60="",E60="",F60=""),"",F60*MAX(0,MIN(E60,Carga!$C$3-D60+1)))</f>
        <v/>
      </c>
      <c r="N60" s="18">
        <f>IF(OR(L60="",M60=""),"",L60-M60)</f>
        <v/>
      </c>
      <c r="O60" s="8" t="n"/>
    </row>
    <row r="61">
      <c r="A61" s="8" t="n"/>
      <c r="B61" s="8" t="n"/>
      <c r="C61" s="8" t="n"/>
      <c r="D61" s="16" t="n"/>
      <c r="E61" s="16" t="n"/>
      <c r="F61" s="10" t="n"/>
      <c r="G61" s="8" t="n"/>
      <c r="H61" s="17">
        <f>IF(OR(D61="",E61=""),"",D61+E61-1)</f>
        <v/>
      </c>
      <c r="I61" s="18">
        <f>IF(OR(E61="",F61=""),"",E61*F61)</f>
        <v/>
      </c>
      <c r="J61" s="19">
        <f>IF(A61="","",IFERROR(INDEX(Personas!$C$6:$C$15,MATCH(A61,Personas!$A$6:$A$15,0)),""))</f>
        <v/>
      </c>
      <c r="K61" s="18">
        <f>IF(OR(I61="",J61=""),"",I61*J61)</f>
        <v/>
      </c>
      <c r="L61" s="20" t="n"/>
      <c r="M61" s="18">
        <f>IF(OR(D61="",E61="",F61=""),"",F61*MAX(0,MIN(E61,Carga!$C$3-D61+1)))</f>
        <v/>
      </c>
      <c r="N61" s="18">
        <f>IF(OR(L61="",M61=""),"",L61-M61)</f>
        <v/>
      </c>
      <c r="O61" s="8" t="n"/>
    </row>
    <row r="62">
      <c r="A62" s="8" t="n"/>
      <c r="B62" s="8" t="n"/>
      <c r="C62" s="8" t="n"/>
      <c r="D62" s="16" t="n"/>
      <c r="E62" s="16" t="n"/>
      <c r="F62" s="10" t="n"/>
      <c r="G62" s="8" t="n"/>
      <c r="H62" s="17">
        <f>IF(OR(D62="",E62=""),"",D62+E62-1)</f>
        <v/>
      </c>
      <c r="I62" s="18">
        <f>IF(OR(E62="",F62=""),"",E62*F62)</f>
        <v/>
      </c>
      <c r="J62" s="19">
        <f>IF(A62="","",IFERROR(INDEX(Personas!$C$6:$C$15,MATCH(A62,Personas!$A$6:$A$15,0)),""))</f>
        <v/>
      </c>
      <c r="K62" s="18">
        <f>IF(OR(I62="",J62=""),"",I62*J62)</f>
        <v/>
      </c>
      <c r="L62" s="20" t="n"/>
      <c r="M62" s="18">
        <f>IF(OR(D62="",E62="",F62=""),"",F62*MAX(0,MIN(E62,Carga!$C$3-D62+1)))</f>
        <v/>
      </c>
      <c r="N62" s="18">
        <f>IF(OR(L62="",M62=""),"",L62-M62)</f>
        <v/>
      </c>
      <c r="O62" s="8" t="n"/>
    </row>
    <row r="63">
      <c r="A63" s="8" t="n"/>
      <c r="B63" s="8" t="n"/>
      <c r="C63" s="8" t="n"/>
      <c r="D63" s="16" t="n"/>
      <c r="E63" s="16" t="n"/>
      <c r="F63" s="10" t="n"/>
      <c r="G63" s="8" t="n"/>
      <c r="H63" s="17">
        <f>IF(OR(D63="",E63=""),"",D63+E63-1)</f>
        <v/>
      </c>
      <c r="I63" s="18">
        <f>IF(OR(E63="",F63=""),"",E63*F63)</f>
        <v/>
      </c>
      <c r="J63" s="19">
        <f>IF(A63="","",IFERROR(INDEX(Personas!$C$6:$C$15,MATCH(A63,Personas!$A$6:$A$15,0)),""))</f>
        <v/>
      </c>
      <c r="K63" s="18">
        <f>IF(OR(I63="",J63=""),"",I63*J63)</f>
        <v/>
      </c>
      <c r="L63" s="20" t="n"/>
      <c r="M63" s="18">
        <f>IF(OR(D63="",E63="",F63=""),"",F63*MAX(0,MIN(E63,Carga!$C$3-D63+1)))</f>
        <v/>
      </c>
      <c r="N63" s="18">
        <f>IF(OR(L63="",M63=""),"",L63-M63)</f>
        <v/>
      </c>
      <c r="O63" s="8" t="n"/>
    </row>
    <row r="64">
      <c r="A64" s="8" t="n"/>
      <c r="B64" s="8" t="n"/>
      <c r="C64" s="8" t="n"/>
      <c r="D64" s="16" t="n"/>
      <c r="E64" s="16" t="n"/>
      <c r="F64" s="10" t="n"/>
      <c r="G64" s="8" t="n"/>
      <c r="H64" s="17">
        <f>IF(OR(D64="",E64=""),"",D64+E64-1)</f>
        <v/>
      </c>
      <c r="I64" s="18">
        <f>IF(OR(E64="",F64=""),"",E64*F64)</f>
        <v/>
      </c>
      <c r="J64" s="19">
        <f>IF(A64="","",IFERROR(INDEX(Personas!$C$6:$C$15,MATCH(A64,Personas!$A$6:$A$15,0)),""))</f>
        <v/>
      </c>
      <c r="K64" s="18">
        <f>IF(OR(I64="",J64=""),"",I64*J64)</f>
        <v/>
      </c>
      <c r="L64" s="20" t="n"/>
      <c r="M64" s="18">
        <f>IF(OR(D64="",E64="",F64=""),"",F64*MAX(0,MIN(E64,Carga!$C$3-D64+1)))</f>
        <v/>
      </c>
      <c r="N64" s="18">
        <f>IF(OR(L64="",M64=""),"",L64-M64)</f>
        <v/>
      </c>
      <c r="O64" s="8" t="n"/>
    </row>
    <row r="65">
      <c r="A65" s="8" t="n"/>
      <c r="B65" s="8" t="n"/>
      <c r="C65" s="8" t="n"/>
      <c r="D65" s="16" t="n"/>
      <c r="E65" s="16" t="n"/>
      <c r="F65" s="10" t="n"/>
      <c r="G65" s="8" t="n"/>
      <c r="H65" s="17">
        <f>IF(OR(D65="",E65=""),"",D65+E65-1)</f>
        <v/>
      </c>
      <c r="I65" s="18">
        <f>IF(OR(E65="",F65=""),"",E65*F65)</f>
        <v/>
      </c>
      <c r="J65" s="19">
        <f>IF(A65="","",IFERROR(INDEX(Personas!$C$6:$C$15,MATCH(A65,Personas!$A$6:$A$15,0)),""))</f>
        <v/>
      </c>
      <c r="K65" s="18">
        <f>IF(OR(I65="",J65=""),"",I65*J65)</f>
        <v/>
      </c>
      <c r="L65" s="20" t="n"/>
      <c r="M65" s="18">
        <f>IF(OR(D65="",E65="",F65=""),"",F65*MAX(0,MIN(E65,Carga!$C$3-D65+1)))</f>
        <v/>
      </c>
      <c r="N65" s="18">
        <f>IF(OR(L65="",M65=""),"",L65-M65)</f>
        <v/>
      </c>
      <c r="O65" s="8" t="n"/>
    </row>
    <row r="66">
      <c r="A66" s="8" t="n"/>
      <c r="B66" s="8" t="n"/>
      <c r="C66" s="8" t="n"/>
      <c r="D66" s="16" t="n"/>
      <c r="E66" s="16" t="n"/>
      <c r="F66" s="10" t="n"/>
      <c r="G66" s="8" t="n"/>
      <c r="H66" s="17">
        <f>IF(OR(D66="",E66=""),"",D66+E66-1)</f>
        <v/>
      </c>
      <c r="I66" s="18">
        <f>IF(OR(E66="",F66=""),"",E66*F66)</f>
        <v/>
      </c>
      <c r="J66" s="19">
        <f>IF(A66="","",IFERROR(INDEX(Personas!$C$6:$C$15,MATCH(A66,Personas!$A$6:$A$15,0)),""))</f>
        <v/>
      </c>
      <c r="K66" s="18">
        <f>IF(OR(I66="",J66=""),"",I66*J66)</f>
        <v/>
      </c>
      <c r="L66" s="20" t="n"/>
      <c r="M66" s="18">
        <f>IF(OR(D66="",E66="",F66=""),"",F66*MAX(0,MIN(E66,Carga!$C$3-D66+1)))</f>
        <v/>
      </c>
      <c r="N66" s="18">
        <f>IF(OR(L66="",M66=""),"",L66-M66)</f>
        <v/>
      </c>
      <c r="O66" s="8" t="n"/>
    </row>
    <row r="67">
      <c r="A67" s="8" t="n"/>
      <c r="B67" s="8" t="n"/>
      <c r="C67" s="8" t="n"/>
      <c r="D67" s="16" t="n"/>
      <c r="E67" s="16" t="n"/>
      <c r="F67" s="10" t="n"/>
      <c r="G67" s="8" t="n"/>
      <c r="H67" s="17">
        <f>IF(OR(D67="",E67=""),"",D67+E67-1)</f>
        <v/>
      </c>
      <c r="I67" s="18">
        <f>IF(OR(E67="",F67=""),"",E67*F67)</f>
        <v/>
      </c>
      <c r="J67" s="19">
        <f>IF(A67="","",IFERROR(INDEX(Personas!$C$6:$C$15,MATCH(A67,Personas!$A$6:$A$15,0)),""))</f>
        <v/>
      </c>
      <c r="K67" s="18">
        <f>IF(OR(I67="",J67=""),"",I67*J67)</f>
        <v/>
      </c>
      <c r="L67" s="20" t="n"/>
      <c r="M67" s="18">
        <f>IF(OR(D67="",E67="",F67=""),"",F67*MAX(0,MIN(E67,Carga!$C$3-D67+1)))</f>
        <v/>
      </c>
      <c r="N67" s="18">
        <f>IF(OR(L67="",M67=""),"",L67-M67)</f>
        <v/>
      </c>
      <c r="O67" s="8" t="n"/>
    </row>
    <row r="68">
      <c r="A68" s="8" t="n"/>
      <c r="B68" s="8" t="n"/>
      <c r="C68" s="8" t="n"/>
      <c r="D68" s="16" t="n"/>
      <c r="E68" s="16" t="n"/>
      <c r="F68" s="10" t="n"/>
      <c r="G68" s="8" t="n"/>
      <c r="H68" s="17">
        <f>IF(OR(D68="",E68=""),"",D68+E68-1)</f>
        <v/>
      </c>
      <c r="I68" s="18">
        <f>IF(OR(E68="",F68=""),"",E68*F68)</f>
        <v/>
      </c>
      <c r="J68" s="19">
        <f>IF(A68="","",IFERROR(INDEX(Personas!$C$6:$C$15,MATCH(A68,Personas!$A$6:$A$15,0)),""))</f>
        <v/>
      </c>
      <c r="K68" s="18">
        <f>IF(OR(I68="",J68=""),"",I68*J68)</f>
        <v/>
      </c>
      <c r="L68" s="20" t="n"/>
      <c r="M68" s="18">
        <f>IF(OR(D68="",E68="",F68=""),"",F68*MAX(0,MIN(E68,Carga!$C$3-D68+1)))</f>
        <v/>
      </c>
      <c r="N68" s="18">
        <f>IF(OR(L68="",M68=""),"",L68-M68)</f>
        <v/>
      </c>
      <c r="O68" s="8" t="n"/>
    </row>
    <row r="69">
      <c r="A69" s="8" t="n"/>
      <c r="B69" s="8" t="n"/>
      <c r="C69" s="8" t="n"/>
      <c r="D69" s="16" t="n"/>
      <c r="E69" s="16" t="n"/>
      <c r="F69" s="10" t="n"/>
      <c r="G69" s="8" t="n"/>
      <c r="H69" s="17">
        <f>IF(OR(D69="",E69=""),"",D69+E69-1)</f>
        <v/>
      </c>
      <c r="I69" s="18">
        <f>IF(OR(E69="",F69=""),"",E69*F69)</f>
        <v/>
      </c>
      <c r="J69" s="19">
        <f>IF(A69="","",IFERROR(INDEX(Personas!$C$6:$C$15,MATCH(A69,Personas!$A$6:$A$15,0)),""))</f>
        <v/>
      </c>
      <c r="K69" s="18">
        <f>IF(OR(I69="",J69=""),"",I69*J69)</f>
        <v/>
      </c>
      <c r="L69" s="20" t="n"/>
      <c r="M69" s="18">
        <f>IF(OR(D69="",E69="",F69=""),"",F69*MAX(0,MIN(E69,Carga!$C$3-D69+1)))</f>
        <v/>
      </c>
      <c r="N69" s="18">
        <f>IF(OR(L69="",M69=""),"",L69-M69)</f>
        <v/>
      </c>
      <c r="O69" s="8" t="n"/>
    </row>
    <row r="70">
      <c r="A70" s="8" t="n"/>
      <c r="B70" s="8" t="n"/>
      <c r="C70" s="8" t="n"/>
      <c r="D70" s="16" t="n"/>
      <c r="E70" s="16" t="n"/>
      <c r="F70" s="10" t="n"/>
      <c r="G70" s="8" t="n"/>
      <c r="H70" s="17">
        <f>IF(OR(D70="",E70=""),"",D70+E70-1)</f>
        <v/>
      </c>
      <c r="I70" s="18">
        <f>IF(OR(E70="",F70=""),"",E70*F70)</f>
        <v/>
      </c>
      <c r="J70" s="19">
        <f>IF(A70="","",IFERROR(INDEX(Personas!$C$6:$C$15,MATCH(A70,Personas!$A$6:$A$15,0)),""))</f>
        <v/>
      </c>
      <c r="K70" s="18">
        <f>IF(OR(I70="",J70=""),"",I70*J70)</f>
        <v/>
      </c>
      <c r="L70" s="20" t="n"/>
      <c r="M70" s="18">
        <f>IF(OR(D70="",E70="",F70=""),"",F70*MAX(0,MIN(E70,Carga!$C$3-D70+1)))</f>
        <v/>
      </c>
      <c r="N70" s="18">
        <f>IF(OR(L70="",M70=""),"",L70-M70)</f>
        <v/>
      </c>
      <c r="O70" s="8" t="n"/>
    </row>
    <row r="71">
      <c r="A71" s="8" t="n"/>
      <c r="B71" s="8" t="n"/>
      <c r="C71" s="8" t="n"/>
      <c r="D71" s="16" t="n"/>
      <c r="E71" s="16" t="n"/>
      <c r="F71" s="10" t="n"/>
      <c r="G71" s="8" t="n"/>
      <c r="H71" s="17">
        <f>IF(OR(D71="",E71=""),"",D71+E71-1)</f>
        <v/>
      </c>
      <c r="I71" s="18">
        <f>IF(OR(E71="",F71=""),"",E71*F71)</f>
        <v/>
      </c>
      <c r="J71" s="19">
        <f>IF(A71="","",IFERROR(INDEX(Personas!$C$6:$C$15,MATCH(A71,Personas!$A$6:$A$15,0)),""))</f>
        <v/>
      </c>
      <c r="K71" s="18">
        <f>IF(OR(I71="",J71=""),"",I71*J71)</f>
        <v/>
      </c>
      <c r="L71" s="20" t="n"/>
      <c r="M71" s="18">
        <f>IF(OR(D71="",E71="",F71=""),"",F71*MAX(0,MIN(E71,Carga!$C$3-D71+1)))</f>
        <v/>
      </c>
      <c r="N71" s="18">
        <f>IF(OR(L71="",M71=""),"",L71-M71)</f>
        <v/>
      </c>
      <c r="O71" s="8" t="n"/>
    </row>
    <row r="72">
      <c r="A72" s="8" t="n"/>
      <c r="B72" s="8" t="n"/>
      <c r="C72" s="8" t="n"/>
      <c r="D72" s="16" t="n"/>
      <c r="E72" s="16" t="n"/>
      <c r="F72" s="10" t="n"/>
      <c r="G72" s="8" t="n"/>
      <c r="H72" s="17">
        <f>IF(OR(D72="",E72=""),"",D72+E72-1)</f>
        <v/>
      </c>
      <c r="I72" s="18">
        <f>IF(OR(E72="",F72=""),"",E72*F72)</f>
        <v/>
      </c>
      <c r="J72" s="19">
        <f>IF(A72="","",IFERROR(INDEX(Personas!$C$6:$C$15,MATCH(A72,Personas!$A$6:$A$15,0)),""))</f>
        <v/>
      </c>
      <c r="K72" s="18">
        <f>IF(OR(I72="",J72=""),"",I72*J72)</f>
        <v/>
      </c>
      <c r="L72" s="20" t="n"/>
      <c r="M72" s="18">
        <f>IF(OR(D72="",E72="",F72=""),"",F72*MAX(0,MIN(E72,Carga!$C$3-D72+1)))</f>
        <v/>
      </c>
      <c r="N72" s="18">
        <f>IF(OR(L72="",M72=""),"",L72-M72)</f>
        <v/>
      </c>
      <c r="O72" s="8" t="n"/>
    </row>
    <row r="73">
      <c r="A73" s="8" t="n"/>
      <c r="B73" s="8" t="n"/>
      <c r="C73" s="8" t="n"/>
      <c r="D73" s="16" t="n"/>
      <c r="E73" s="16" t="n"/>
      <c r="F73" s="10" t="n"/>
      <c r="G73" s="8" t="n"/>
      <c r="H73" s="17">
        <f>IF(OR(D73="",E73=""),"",D73+E73-1)</f>
        <v/>
      </c>
      <c r="I73" s="18">
        <f>IF(OR(E73="",F73=""),"",E73*F73)</f>
        <v/>
      </c>
      <c r="J73" s="19">
        <f>IF(A73="","",IFERROR(INDEX(Personas!$C$6:$C$15,MATCH(A73,Personas!$A$6:$A$15,0)),""))</f>
        <v/>
      </c>
      <c r="K73" s="18">
        <f>IF(OR(I73="",J73=""),"",I73*J73)</f>
        <v/>
      </c>
      <c r="L73" s="20" t="n"/>
      <c r="M73" s="18">
        <f>IF(OR(D73="",E73="",F73=""),"",F73*MAX(0,MIN(E73,Carga!$C$3-D73+1)))</f>
        <v/>
      </c>
      <c r="N73" s="18">
        <f>IF(OR(L73="",M73=""),"",L73-M73)</f>
        <v/>
      </c>
      <c r="O73" s="8" t="n"/>
    </row>
    <row r="74">
      <c r="A74" s="8" t="n"/>
      <c r="B74" s="8" t="n"/>
      <c r="C74" s="8" t="n"/>
      <c r="D74" s="16" t="n"/>
      <c r="E74" s="16" t="n"/>
      <c r="F74" s="10" t="n"/>
      <c r="G74" s="8" t="n"/>
      <c r="H74" s="17">
        <f>IF(OR(D74="",E74=""),"",D74+E74-1)</f>
        <v/>
      </c>
      <c r="I74" s="18">
        <f>IF(OR(E74="",F74=""),"",E74*F74)</f>
        <v/>
      </c>
      <c r="J74" s="19">
        <f>IF(A74="","",IFERROR(INDEX(Personas!$C$6:$C$15,MATCH(A74,Personas!$A$6:$A$15,0)),""))</f>
        <v/>
      </c>
      <c r="K74" s="18">
        <f>IF(OR(I74="",J74=""),"",I74*J74)</f>
        <v/>
      </c>
      <c r="L74" s="20" t="n"/>
      <c r="M74" s="18">
        <f>IF(OR(D74="",E74="",F74=""),"",F74*MAX(0,MIN(E74,Carga!$C$3-D74+1)))</f>
        <v/>
      </c>
      <c r="N74" s="18">
        <f>IF(OR(L74="",M74=""),"",L74-M74)</f>
        <v/>
      </c>
      <c r="O74" s="8" t="n"/>
    </row>
    <row r="75">
      <c r="A75" s="8" t="n"/>
      <c r="B75" s="8" t="n"/>
      <c r="C75" s="8" t="n"/>
      <c r="D75" s="16" t="n"/>
      <c r="E75" s="16" t="n"/>
      <c r="F75" s="10" t="n"/>
      <c r="G75" s="8" t="n"/>
      <c r="H75" s="17">
        <f>IF(OR(D75="",E75=""),"",D75+E75-1)</f>
        <v/>
      </c>
      <c r="I75" s="18">
        <f>IF(OR(E75="",F75=""),"",E75*F75)</f>
        <v/>
      </c>
      <c r="J75" s="19">
        <f>IF(A75="","",IFERROR(INDEX(Personas!$C$6:$C$15,MATCH(A75,Personas!$A$6:$A$15,0)),""))</f>
        <v/>
      </c>
      <c r="K75" s="18">
        <f>IF(OR(I75="",J75=""),"",I75*J75)</f>
        <v/>
      </c>
      <c r="L75" s="20" t="n"/>
      <c r="M75" s="18">
        <f>IF(OR(D75="",E75="",F75=""),"",F75*MAX(0,MIN(E75,Carga!$C$3-D75+1)))</f>
        <v/>
      </c>
      <c r="N75" s="18">
        <f>IF(OR(L75="",M75=""),"",L75-M75)</f>
        <v/>
      </c>
      <c r="O75" s="8" t="n"/>
    </row>
    <row r="76">
      <c r="A76" s="8" t="n"/>
      <c r="B76" s="8" t="n"/>
      <c r="C76" s="8" t="n"/>
      <c r="D76" s="16" t="n"/>
      <c r="E76" s="16" t="n"/>
      <c r="F76" s="10" t="n"/>
      <c r="G76" s="8" t="n"/>
      <c r="H76" s="17">
        <f>IF(OR(D76="",E76=""),"",D76+E76-1)</f>
        <v/>
      </c>
      <c r="I76" s="18">
        <f>IF(OR(E76="",F76=""),"",E76*F76)</f>
        <v/>
      </c>
      <c r="J76" s="19">
        <f>IF(A76="","",IFERROR(INDEX(Personas!$C$6:$C$15,MATCH(A76,Personas!$A$6:$A$15,0)),""))</f>
        <v/>
      </c>
      <c r="K76" s="18">
        <f>IF(OR(I76="",J76=""),"",I76*J76)</f>
        <v/>
      </c>
      <c r="L76" s="20" t="n"/>
      <c r="M76" s="18">
        <f>IF(OR(D76="",E76="",F76=""),"",F76*MAX(0,MIN(E76,Carga!$C$3-D76+1)))</f>
        <v/>
      </c>
      <c r="N76" s="18">
        <f>IF(OR(L76="",M76=""),"",L76-M76)</f>
        <v/>
      </c>
      <c r="O76" s="8" t="n"/>
    </row>
    <row r="77">
      <c r="A77" s="8" t="n"/>
      <c r="B77" s="8" t="n"/>
      <c r="C77" s="8" t="n"/>
      <c r="D77" s="16" t="n"/>
      <c r="E77" s="16" t="n"/>
      <c r="F77" s="10" t="n"/>
      <c r="G77" s="8" t="n"/>
      <c r="H77" s="17">
        <f>IF(OR(D77="",E77=""),"",D77+E77-1)</f>
        <v/>
      </c>
      <c r="I77" s="18">
        <f>IF(OR(E77="",F77=""),"",E77*F77)</f>
        <v/>
      </c>
      <c r="J77" s="19">
        <f>IF(A77="","",IFERROR(INDEX(Personas!$C$6:$C$15,MATCH(A77,Personas!$A$6:$A$15,0)),""))</f>
        <v/>
      </c>
      <c r="K77" s="18">
        <f>IF(OR(I77="",J77=""),"",I77*J77)</f>
        <v/>
      </c>
      <c r="L77" s="20" t="n"/>
      <c r="M77" s="18">
        <f>IF(OR(D77="",E77="",F77=""),"",F77*MAX(0,MIN(E77,Carga!$C$3-D77+1)))</f>
        <v/>
      </c>
      <c r="N77" s="18">
        <f>IF(OR(L77="",M77=""),"",L77-M77)</f>
        <v/>
      </c>
      <c r="O77" s="8" t="n"/>
    </row>
    <row r="78">
      <c r="A78" s="8" t="n"/>
      <c r="B78" s="8" t="n"/>
      <c r="C78" s="8" t="n"/>
      <c r="D78" s="16" t="n"/>
      <c r="E78" s="16" t="n"/>
      <c r="F78" s="10" t="n"/>
      <c r="G78" s="8" t="n"/>
      <c r="H78" s="17">
        <f>IF(OR(D78="",E78=""),"",D78+E78-1)</f>
        <v/>
      </c>
      <c r="I78" s="18">
        <f>IF(OR(E78="",F78=""),"",E78*F78)</f>
        <v/>
      </c>
      <c r="J78" s="19">
        <f>IF(A78="","",IFERROR(INDEX(Personas!$C$6:$C$15,MATCH(A78,Personas!$A$6:$A$15,0)),""))</f>
        <v/>
      </c>
      <c r="K78" s="18">
        <f>IF(OR(I78="",J78=""),"",I78*J78)</f>
        <v/>
      </c>
      <c r="L78" s="20" t="n"/>
      <c r="M78" s="18">
        <f>IF(OR(D78="",E78="",F78=""),"",F78*MAX(0,MIN(E78,Carga!$C$3-D78+1)))</f>
        <v/>
      </c>
      <c r="N78" s="18">
        <f>IF(OR(L78="",M78=""),"",L78-M78)</f>
        <v/>
      </c>
      <c r="O78" s="8" t="n"/>
    </row>
    <row r="79">
      <c r="A79" s="8" t="n"/>
      <c r="B79" s="8" t="n"/>
      <c r="C79" s="8" t="n"/>
      <c r="D79" s="16" t="n"/>
      <c r="E79" s="16" t="n"/>
      <c r="F79" s="10" t="n"/>
      <c r="G79" s="8" t="n"/>
      <c r="H79" s="17">
        <f>IF(OR(D79="",E79=""),"",D79+E79-1)</f>
        <v/>
      </c>
      <c r="I79" s="18">
        <f>IF(OR(E79="",F79=""),"",E79*F79)</f>
        <v/>
      </c>
      <c r="J79" s="19">
        <f>IF(A79="","",IFERROR(INDEX(Personas!$C$6:$C$15,MATCH(A79,Personas!$A$6:$A$15,0)),""))</f>
        <v/>
      </c>
      <c r="K79" s="18">
        <f>IF(OR(I79="",J79=""),"",I79*J79)</f>
        <v/>
      </c>
      <c r="L79" s="20" t="n"/>
      <c r="M79" s="18">
        <f>IF(OR(D79="",E79="",F79=""),"",F79*MAX(0,MIN(E79,Carga!$C$3-D79+1)))</f>
        <v/>
      </c>
      <c r="N79" s="18">
        <f>IF(OR(L79="",M79=""),"",L79-M79)</f>
        <v/>
      </c>
      <c r="O79" s="8" t="n"/>
    </row>
    <row r="80">
      <c r="A80" s="8" t="n"/>
      <c r="B80" s="8" t="n"/>
      <c r="C80" s="8" t="n"/>
      <c r="D80" s="16" t="n"/>
      <c r="E80" s="16" t="n"/>
      <c r="F80" s="10" t="n"/>
      <c r="G80" s="8" t="n"/>
      <c r="H80" s="17">
        <f>IF(OR(D80="",E80=""),"",D80+E80-1)</f>
        <v/>
      </c>
      <c r="I80" s="18">
        <f>IF(OR(E80="",F80=""),"",E80*F80)</f>
        <v/>
      </c>
      <c r="J80" s="19">
        <f>IF(A80="","",IFERROR(INDEX(Personas!$C$6:$C$15,MATCH(A80,Personas!$A$6:$A$15,0)),""))</f>
        <v/>
      </c>
      <c r="K80" s="18">
        <f>IF(OR(I80="",J80=""),"",I80*J80)</f>
        <v/>
      </c>
      <c r="L80" s="20" t="n"/>
      <c r="M80" s="18">
        <f>IF(OR(D80="",E80="",F80=""),"",F80*MAX(0,MIN(E80,Carga!$C$3-D80+1)))</f>
        <v/>
      </c>
      <c r="N80" s="18">
        <f>IF(OR(L80="",M80=""),"",L80-M80)</f>
        <v/>
      </c>
      <c r="O80" s="8" t="n"/>
    </row>
    <row r="81">
      <c r="A81" s="8" t="n"/>
      <c r="B81" s="8" t="n"/>
      <c r="C81" s="8" t="n"/>
      <c r="D81" s="16" t="n"/>
      <c r="E81" s="16" t="n"/>
      <c r="F81" s="10" t="n"/>
      <c r="G81" s="8" t="n"/>
      <c r="H81" s="17">
        <f>IF(OR(D81="",E81=""),"",D81+E81-1)</f>
        <v/>
      </c>
      <c r="I81" s="18">
        <f>IF(OR(E81="",F81=""),"",E81*F81)</f>
        <v/>
      </c>
      <c r="J81" s="19">
        <f>IF(A81="","",IFERROR(INDEX(Personas!$C$6:$C$15,MATCH(A81,Personas!$A$6:$A$15,0)),""))</f>
        <v/>
      </c>
      <c r="K81" s="18">
        <f>IF(OR(I81="",J81=""),"",I81*J81)</f>
        <v/>
      </c>
      <c r="L81" s="20" t="n"/>
      <c r="M81" s="18">
        <f>IF(OR(D81="",E81="",F81=""),"",F81*MAX(0,MIN(E81,Carga!$C$3-D81+1)))</f>
        <v/>
      </c>
      <c r="N81" s="18">
        <f>IF(OR(L81="",M81=""),"",L81-M81)</f>
        <v/>
      </c>
      <c r="O81" s="8" t="n"/>
    </row>
    <row r="82">
      <c r="A82" s="8" t="n"/>
      <c r="B82" s="8" t="n"/>
      <c r="C82" s="8" t="n"/>
      <c r="D82" s="16" t="n"/>
      <c r="E82" s="16" t="n"/>
      <c r="F82" s="10" t="n"/>
      <c r="G82" s="8" t="n"/>
      <c r="H82" s="17">
        <f>IF(OR(D82="",E82=""),"",D82+E82-1)</f>
        <v/>
      </c>
      <c r="I82" s="18">
        <f>IF(OR(E82="",F82=""),"",E82*F82)</f>
        <v/>
      </c>
      <c r="J82" s="19">
        <f>IF(A82="","",IFERROR(INDEX(Personas!$C$6:$C$15,MATCH(A82,Personas!$A$6:$A$15,0)),""))</f>
        <v/>
      </c>
      <c r="K82" s="18">
        <f>IF(OR(I82="",J82=""),"",I82*J82)</f>
        <v/>
      </c>
      <c r="L82" s="20" t="n"/>
      <c r="M82" s="18">
        <f>IF(OR(D82="",E82="",F82=""),"",F82*MAX(0,MIN(E82,Carga!$C$3-D82+1)))</f>
        <v/>
      </c>
      <c r="N82" s="18">
        <f>IF(OR(L82="",M82=""),"",L82-M82)</f>
        <v/>
      </c>
      <c r="O82" s="8" t="n"/>
    </row>
    <row r="83">
      <c r="A83" s="8" t="n"/>
      <c r="B83" s="8" t="n"/>
      <c r="C83" s="8" t="n"/>
      <c r="D83" s="16" t="n"/>
      <c r="E83" s="16" t="n"/>
      <c r="F83" s="10" t="n"/>
      <c r="G83" s="8" t="n"/>
      <c r="H83" s="17">
        <f>IF(OR(D83="",E83=""),"",D83+E83-1)</f>
        <v/>
      </c>
      <c r="I83" s="18">
        <f>IF(OR(E83="",F83=""),"",E83*F83)</f>
        <v/>
      </c>
      <c r="J83" s="19">
        <f>IF(A83="","",IFERROR(INDEX(Personas!$C$6:$C$15,MATCH(A83,Personas!$A$6:$A$15,0)),""))</f>
        <v/>
      </c>
      <c r="K83" s="18">
        <f>IF(OR(I83="",J83=""),"",I83*J83)</f>
        <v/>
      </c>
      <c r="L83" s="20" t="n"/>
      <c r="M83" s="18">
        <f>IF(OR(D83="",E83="",F83=""),"",F83*MAX(0,MIN(E83,Carga!$C$3-D83+1)))</f>
        <v/>
      </c>
      <c r="N83" s="18">
        <f>IF(OR(L83="",M83=""),"",L83-M83)</f>
        <v/>
      </c>
      <c r="O83" s="8" t="n"/>
    </row>
    <row r="84">
      <c r="A84" s="8" t="n"/>
      <c r="B84" s="8" t="n"/>
      <c r="C84" s="8" t="n"/>
      <c r="D84" s="16" t="n"/>
      <c r="E84" s="16" t="n"/>
      <c r="F84" s="10" t="n"/>
      <c r="G84" s="8" t="n"/>
      <c r="H84" s="17">
        <f>IF(OR(D84="",E84=""),"",D84+E84-1)</f>
        <v/>
      </c>
      <c r="I84" s="18">
        <f>IF(OR(E84="",F84=""),"",E84*F84)</f>
        <v/>
      </c>
      <c r="J84" s="19">
        <f>IF(A84="","",IFERROR(INDEX(Personas!$C$6:$C$15,MATCH(A84,Personas!$A$6:$A$15,0)),""))</f>
        <v/>
      </c>
      <c r="K84" s="18">
        <f>IF(OR(I84="",J84=""),"",I84*J84)</f>
        <v/>
      </c>
      <c r="L84" s="20" t="n"/>
      <c r="M84" s="18">
        <f>IF(OR(D84="",E84="",F84=""),"",F84*MAX(0,MIN(E84,Carga!$C$3-D84+1)))</f>
        <v/>
      </c>
      <c r="N84" s="18">
        <f>IF(OR(L84="",M84=""),"",L84-M84)</f>
        <v/>
      </c>
      <c r="O84" s="8" t="n"/>
    </row>
    <row r="85">
      <c r="A85" s="8" t="n"/>
      <c r="B85" s="8" t="n"/>
      <c r="C85" s="8" t="n"/>
      <c r="D85" s="16" t="n"/>
      <c r="E85" s="16" t="n"/>
      <c r="F85" s="10" t="n"/>
      <c r="G85" s="8" t="n"/>
      <c r="H85" s="17">
        <f>IF(OR(D85="",E85=""),"",D85+E85-1)</f>
        <v/>
      </c>
      <c r="I85" s="18">
        <f>IF(OR(E85="",F85=""),"",E85*F85)</f>
        <v/>
      </c>
      <c r="J85" s="19">
        <f>IF(A85="","",IFERROR(INDEX(Personas!$C$6:$C$15,MATCH(A85,Personas!$A$6:$A$15,0)),""))</f>
        <v/>
      </c>
      <c r="K85" s="18">
        <f>IF(OR(I85="",J85=""),"",I85*J85)</f>
        <v/>
      </c>
      <c r="L85" s="20" t="n"/>
      <c r="M85" s="18">
        <f>IF(OR(D85="",E85="",F85=""),"",F85*MAX(0,MIN(E85,Carga!$C$3-D85+1)))</f>
        <v/>
      </c>
      <c r="N85" s="18">
        <f>IF(OR(L85="",M85=""),"",L85-M85)</f>
        <v/>
      </c>
      <c r="O85" s="8" t="n"/>
    </row>
    <row r="86">
      <c r="A86" s="8" t="n"/>
      <c r="B86" s="8" t="n"/>
      <c r="C86" s="8" t="n"/>
      <c r="D86" s="16" t="n"/>
      <c r="E86" s="16" t="n"/>
      <c r="F86" s="10" t="n"/>
      <c r="G86" s="8" t="n"/>
      <c r="H86" s="17">
        <f>IF(OR(D86="",E86=""),"",D86+E86-1)</f>
        <v/>
      </c>
      <c r="I86" s="18">
        <f>IF(OR(E86="",F86=""),"",E86*F86)</f>
        <v/>
      </c>
      <c r="J86" s="19">
        <f>IF(A86="","",IFERROR(INDEX(Personas!$C$6:$C$15,MATCH(A86,Personas!$A$6:$A$15,0)),""))</f>
        <v/>
      </c>
      <c r="K86" s="18">
        <f>IF(OR(I86="",J86=""),"",I86*J86)</f>
        <v/>
      </c>
      <c r="L86" s="20" t="n"/>
      <c r="M86" s="18">
        <f>IF(OR(D86="",E86="",F86=""),"",F86*MAX(0,MIN(E86,Carga!$C$3-D86+1)))</f>
        <v/>
      </c>
      <c r="N86" s="18">
        <f>IF(OR(L86="",M86=""),"",L86-M86)</f>
        <v/>
      </c>
      <c r="O86" s="8" t="n"/>
    </row>
    <row r="87">
      <c r="A87" s="8" t="n"/>
      <c r="B87" s="8" t="n"/>
      <c r="C87" s="8" t="n"/>
      <c r="D87" s="16" t="n"/>
      <c r="E87" s="16" t="n"/>
      <c r="F87" s="10" t="n"/>
      <c r="G87" s="8" t="n"/>
      <c r="H87" s="17">
        <f>IF(OR(D87="",E87=""),"",D87+E87-1)</f>
        <v/>
      </c>
      <c r="I87" s="18">
        <f>IF(OR(E87="",F87=""),"",E87*F87)</f>
        <v/>
      </c>
      <c r="J87" s="19">
        <f>IF(A87="","",IFERROR(INDEX(Personas!$C$6:$C$15,MATCH(A87,Personas!$A$6:$A$15,0)),""))</f>
        <v/>
      </c>
      <c r="K87" s="18">
        <f>IF(OR(I87="",J87=""),"",I87*J87)</f>
        <v/>
      </c>
      <c r="L87" s="20" t="n"/>
      <c r="M87" s="18">
        <f>IF(OR(D87="",E87="",F87=""),"",F87*MAX(0,MIN(E87,Carga!$C$3-D87+1)))</f>
        <v/>
      </c>
      <c r="N87" s="18">
        <f>IF(OR(L87="",M87=""),"",L87-M87)</f>
        <v/>
      </c>
      <c r="O87" s="8" t="n"/>
    </row>
    <row r="88">
      <c r="A88" s="8" t="n"/>
      <c r="B88" s="8" t="n"/>
      <c r="C88" s="8" t="n"/>
      <c r="D88" s="16" t="n"/>
      <c r="E88" s="16" t="n"/>
      <c r="F88" s="10" t="n"/>
      <c r="G88" s="8" t="n"/>
      <c r="H88" s="17">
        <f>IF(OR(D88="",E88=""),"",D88+E88-1)</f>
        <v/>
      </c>
      <c r="I88" s="18">
        <f>IF(OR(E88="",F88=""),"",E88*F88)</f>
        <v/>
      </c>
      <c r="J88" s="19">
        <f>IF(A88="","",IFERROR(INDEX(Personas!$C$6:$C$15,MATCH(A88,Personas!$A$6:$A$15,0)),""))</f>
        <v/>
      </c>
      <c r="K88" s="18">
        <f>IF(OR(I88="",J88=""),"",I88*J88)</f>
        <v/>
      </c>
      <c r="L88" s="20" t="n"/>
      <c r="M88" s="18">
        <f>IF(OR(D88="",E88="",F88=""),"",F88*MAX(0,MIN(E88,Carga!$C$3-D88+1)))</f>
        <v/>
      </c>
      <c r="N88" s="18">
        <f>IF(OR(L88="",M88=""),"",L88-M88)</f>
        <v/>
      </c>
      <c r="O88" s="8" t="n"/>
    </row>
    <row r="89">
      <c r="A89" s="8" t="n"/>
      <c r="B89" s="8" t="n"/>
      <c r="C89" s="8" t="n"/>
      <c r="D89" s="16" t="n"/>
      <c r="E89" s="16" t="n"/>
      <c r="F89" s="10" t="n"/>
      <c r="G89" s="8" t="n"/>
      <c r="H89" s="17">
        <f>IF(OR(D89="",E89=""),"",D89+E89-1)</f>
        <v/>
      </c>
      <c r="I89" s="18">
        <f>IF(OR(E89="",F89=""),"",E89*F89)</f>
        <v/>
      </c>
      <c r="J89" s="19">
        <f>IF(A89="","",IFERROR(INDEX(Personas!$C$6:$C$15,MATCH(A89,Personas!$A$6:$A$15,0)),""))</f>
        <v/>
      </c>
      <c r="K89" s="18">
        <f>IF(OR(I89="",J89=""),"",I89*J89)</f>
        <v/>
      </c>
      <c r="L89" s="20" t="n"/>
      <c r="M89" s="18">
        <f>IF(OR(D89="",E89="",F89=""),"",F89*MAX(0,MIN(E89,Carga!$C$3-D89+1)))</f>
        <v/>
      </c>
      <c r="N89" s="18">
        <f>IF(OR(L89="",M89=""),"",L89-M89)</f>
        <v/>
      </c>
      <c r="O89" s="8" t="n"/>
    </row>
    <row r="90">
      <c r="A90" s="8" t="n"/>
      <c r="B90" s="8" t="n"/>
      <c r="C90" s="8" t="n"/>
      <c r="D90" s="16" t="n"/>
      <c r="E90" s="16" t="n"/>
      <c r="F90" s="10" t="n"/>
      <c r="G90" s="8" t="n"/>
      <c r="H90" s="17">
        <f>IF(OR(D90="",E90=""),"",D90+E90-1)</f>
        <v/>
      </c>
      <c r="I90" s="18">
        <f>IF(OR(E90="",F90=""),"",E90*F90)</f>
        <v/>
      </c>
      <c r="J90" s="19">
        <f>IF(A90="","",IFERROR(INDEX(Personas!$C$6:$C$15,MATCH(A90,Personas!$A$6:$A$15,0)),""))</f>
        <v/>
      </c>
      <c r="K90" s="18">
        <f>IF(OR(I90="",J90=""),"",I90*J90)</f>
        <v/>
      </c>
      <c r="L90" s="20" t="n"/>
      <c r="M90" s="18">
        <f>IF(OR(D90="",E90="",F90=""),"",F90*MAX(0,MIN(E90,Carga!$C$3-D90+1)))</f>
        <v/>
      </c>
      <c r="N90" s="18">
        <f>IF(OR(L90="",M90=""),"",L90-M90)</f>
        <v/>
      </c>
      <c r="O90" s="8" t="n"/>
    </row>
    <row r="91">
      <c r="A91" s="8" t="n"/>
      <c r="B91" s="8" t="n"/>
      <c r="C91" s="8" t="n"/>
      <c r="D91" s="16" t="n"/>
      <c r="E91" s="16" t="n"/>
      <c r="F91" s="10" t="n"/>
      <c r="G91" s="8" t="n"/>
      <c r="H91" s="17">
        <f>IF(OR(D91="",E91=""),"",D91+E91-1)</f>
        <v/>
      </c>
      <c r="I91" s="18">
        <f>IF(OR(E91="",F91=""),"",E91*F91)</f>
        <v/>
      </c>
      <c r="J91" s="19">
        <f>IF(A91="","",IFERROR(INDEX(Personas!$C$6:$C$15,MATCH(A91,Personas!$A$6:$A$15,0)),""))</f>
        <v/>
      </c>
      <c r="K91" s="18">
        <f>IF(OR(I91="",J91=""),"",I91*J91)</f>
        <v/>
      </c>
      <c r="L91" s="20" t="n"/>
      <c r="M91" s="18">
        <f>IF(OR(D91="",E91="",F91=""),"",F91*MAX(0,MIN(E91,Carga!$C$3-D91+1)))</f>
        <v/>
      </c>
      <c r="N91" s="18">
        <f>IF(OR(L91="",M91=""),"",L91-M91)</f>
        <v/>
      </c>
      <c r="O91" s="8" t="n"/>
    </row>
    <row r="92">
      <c r="A92" s="8" t="n"/>
      <c r="B92" s="8" t="n"/>
      <c r="C92" s="8" t="n"/>
      <c r="D92" s="16" t="n"/>
      <c r="E92" s="16" t="n"/>
      <c r="F92" s="10" t="n"/>
      <c r="G92" s="8" t="n"/>
      <c r="H92" s="17">
        <f>IF(OR(D92="",E92=""),"",D92+E92-1)</f>
        <v/>
      </c>
      <c r="I92" s="18">
        <f>IF(OR(E92="",F92=""),"",E92*F92)</f>
        <v/>
      </c>
      <c r="J92" s="19">
        <f>IF(A92="","",IFERROR(INDEX(Personas!$C$6:$C$15,MATCH(A92,Personas!$A$6:$A$15,0)),""))</f>
        <v/>
      </c>
      <c r="K92" s="18">
        <f>IF(OR(I92="",J92=""),"",I92*J92)</f>
        <v/>
      </c>
      <c r="L92" s="20" t="n"/>
      <c r="M92" s="18">
        <f>IF(OR(D92="",E92="",F92=""),"",F92*MAX(0,MIN(E92,Carga!$C$3-D92+1)))</f>
        <v/>
      </c>
      <c r="N92" s="18">
        <f>IF(OR(L92="",M92=""),"",L92-M92)</f>
        <v/>
      </c>
      <c r="O92" s="8" t="n"/>
    </row>
    <row r="93">
      <c r="A93" s="8" t="n"/>
      <c r="B93" s="8" t="n"/>
      <c r="C93" s="8" t="n"/>
      <c r="D93" s="16" t="n"/>
      <c r="E93" s="16" t="n"/>
      <c r="F93" s="10" t="n"/>
      <c r="G93" s="8" t="n"/>
      <c r="H93" s="17">
        <f>IF(OR(D93="",E93=""),"",D93+E93-1)</f>
        <v/>
      </c>
      <c r="I93" s="18">
        <f>IF(OR(E93="",F93=""),"",E93*F93)</f>
        <v/>
      </c>
      <c r="J93" s="19">
        <f>IF(A93="","",IFERROR(INDEX(Personas!$C$6:$C$15,MATCH(A93,Personas!$A$6:$A$15,0)),""))</f>
        <v/>
      </c>
      <c r="K93" s="18">
        <f>IF(OR(I93="",J93=""),"",I93*J93)</f>
        <v/>
      </c>
      <c r="L93" s="20" t="n"/>
      <c r="M93" s="18">
        <f>IF(OR(D93="",E93="",F93=""),"",F93*MAX(0,MIN(E93,Carga!$C$3-D93+1)))</f>
        <v/>
      </c>
      <c r="N93" s="18">
        <f>IF(OR(L93="",M93=""),"",L93-M93)</f>
        <v/>
      </c>
      <c r="O93" s="8" t="n"/>
    </row>
    <row r="94">
      <c r="A94" s="8" t="n"/>
      <c r="B94" s="8" t="n"/>
      <c r="C94" s="8" t="n"/>
      <c r="D94" s="16" t="n"/>
      <c r="E94" s="16" t="n"/>
      <c r="F94" s="10" t="n"/>
      <c r="G94" s="8" t="n"/>
      <c r="H94" s="17">
        <f>IF(OR(D94="",E94=""),"",D94+E94-1)</f>
        <v/>
      </c>
      <c r="I94" s="18">
        <f>IF(OR(E94="",F94=""),"",E94*F94)</f>
        <v/>
      </c>
      <c r="J94" s="19">
        <f>IF(A94="","",IFERROR(INDEX(Personas!$C$6:$C$15,MATCH(A94,Personas!$A$6:$A$15,0)),""))</f>
        <v/>
      </c>
      <c r="K94" s="18">
        <f>IF(OR(I94="",J94=""),"",I94*J94)</f>
        <v/>
      </c>
      <c r="L94" s="20" t="n"/>
      <c r="M94" s="18">
        <f>IF(OR(D94="",E94="",F94=""),"",F94*MAX(0,MIN(E94,Carga!$C$3-D94+1)))</f>
        <v/>
      </c>
      <c r="N94" s="18">
        <f>IF(OR(L94="",M94=""),"",L94-M94)</f>
        <v/>
      </c>
      <c r="O94" s="8" t="n"/>
    </row>
    <row r="95">
      <c r="A95" s="8" t="n"/>
      <c r="B95" s="8" t="n"/>
      <c r="C95" s="8" t="n"/>
      <c r="D95" s="16" t="n"/>
      <c r="E95" s="16" t="n"/>
      <c r="F95" s="10" t="n"/>
      <c r="G95" s="8" t="n"/>
      <c r="H95" s="17">
        <f>IF(OR(D95="",E95=""),"",D95+E95-1)</f>
        <v/>
      </c>
      <c r="I95" s="18">
        <f>IF(OR(E95="",F95=""),"",E95*F95)</f>
        <v/>
      </c>
      <c r="J95" s="19">
        <f>IF(A95="","",IFERROR(INDEX(Personas!$C$6:$C$15,MATCH(A95,Personas!$A$6:$A$15,0)),""))</f>
        <v/>
      </c>
      <c r="K95" s="18">
        <f>IF(OR(I95="",J95=""),"",I95*J95)</f>
        <v/>
      </c>
      <c r="L95" s="20" t="n"/>
      <c r="M95" s="18">
        <f>IF(OR(D95="",E95="",F95=""),"",F95*MAX(0,MIN(E95,Carga!$C$3-D95+1)))</f>
        <v/>
      </c>
      <c r="N95" s="18">
        <f>IF(OR(L95="",M95=""),"",L95-M95)</f>
        <v/>
      </c>
      <c r="O95" s="8" t="n"/>
    </row>
    <row r="96">
      <c r="A96" s="8" t="n"/>
      <c r="B96" s="8" t="n"/>
      <c r="C96" s="8" t="n"/>
      <c r="D96" s="16" t="n"/>
      <c r="E96" s="16" t="n"/>
      <c r="F96" s="10" t="n"/>
      <c r="G96" s="8" t="n"/>
      <c r="H96" s="17">
        <f>IF(OR(D96="",E96=""),"",D96+E96-1)</f>
        <v/>
      </c>
      <c r="I96" s="18">
        <f>IF(OR(E96="",F96=""),"",E96*F96)</f>
        <v/>
      </c>
      <c r="J96" s="19">
        <f>IF(A96="","",IFERROR(INDEX(Personas!$C$6:$C$15,MATCH(A96,Personas!$A$6:$A$15,0)),""))</f>
        <v/>
      </c>
      <c r="K96" s="18">
        <f>IF(OR(I96="",J96=""),"",I96*J96)</f>
        <v/>
      </c>
      <c r="L96" s="20" t="n"/>
      <c r="M96" s="18">
        <f>IF(OR(D96="",E96="",F96=""),"",F96*MAX(0,MIN(E96,Carga!$C$3-D96+1)))</f>
        <v/>
      </c>
      <c r="N96" s="18">
        <f>IF(OR(L96="",M96=""),"",L96-M96)</f>
        <v/>
      </c>
      <c r="O96" s="8" t="n"/>
    </row>
    <row r="97">
      <c r="A97" s="8" t="n"/>
      <c r="B97" s="8" t="n"/>
      <c r="C97" s="8" t="n"/>
      <c r="D97" s="16" t="n"/>
      <c r="E97" s="16" t="n"/>
      <c r="F97" s="10" t="n"/>
      <c r="G97" s="8" t="n"/>
      <c r="H97" s="17">
        <f>IF(OR(D97="",E97=""),"",D97+E97-1)</f>
        <v/>
      </c>
      <c r="I97" s="18">
        <f>IF(OR(E97="",F97=""),"",E97*F97)</f>
        <v/>
      </c>
      <c r="J97" s="19">
        <f>IF(A97="","",IFERROR(INDEX(Personas!$C$6:$C$15,MATCH(A97,Personas!$A$6:$A$15,0)),""))</f>
        <v/>
      </c>
      <c r="K97" s="18">
        <f>IF(OR(I97="",J97=""),"",I97*J97)</f>
        <v/>
      </c>
      <c r="L97" s="20" t="n"/>
      <c r="M97" s="18">
        <f>IF(OR(D97="",E97="",F97=""),"",F97*MAX(0,MIN(E97,Carga!$C$3-D97+1)))</f>
        <v/>
      </c>
      <c r="N97" s="18">
        <f>IF(OR(L97="",M97=""),"",L97-M97)</f>
        <v/>
      </c>
      <c r="O97" s="8" t="n"/>
    </row>
    <row r="98">
      <c r="A98" s="8" t="n"/>
      <c r="B98" s="8" t="n"/>
      <c r="C98" s="8" t="n"/>
      <c r="D98" s="16" t="n"/>
      <c r="E98" s="16" t="n"/>
      <c r="F98" s="10" t="n"/>
      <c r="G98" s="8" t="n"/>
      <c r="H98" s="17">
        <f>IF(OR(D98="",E98=""),"",D98+E98-1)</f>
        <v/>
      </c>
      <c r="I98" s="18">
        <f>IF(OR(E98="",F98=""),"",E98*F98)</f>
        <v/>
      </c>
      <c r="J98" s="19">
        <f>IF(A98="","",IFERROR(INDEX(Personas!$C$6:$C$15,MATCH(A98,Personas!$A$6:$A$15,0)),""))</f>
        <v/>
      </c>
      <c r="K98" s="18">
        <f>IF(OR(I98="",J98=""),"",I98*J98)</f>
        <v/>
      </c>
      <c r="L98" s="20" t="n"/>
      <c r="M98" s="18">
        <f>IF(OR(D98="",E98="",F98=""),"",F98*MAX(0,MIN(E98,Carga!$C$3-D98+1)))</f>
        <v/>
      </c>
      <c r="N98" s="18">
        <f>IF(OR(L98="",M98=""),"",L98-M98)</f>
        <v/>
      </c>
      <c r="O98" s="8" t="n"/>
    </row>
    <row r="99">
      <c r="A99" s="8" t="n"/>
      <c r="B99" s="8" t="n"/>
      <c r="C99" s="8" t="n"/>
      <c r="D99" s="16" t="n"/>
      <c r="E99" s="16" t="n"/>
      <c r="F99" s="10" t="n"/>
      <c r="G99" s="8" t="n"/>
      <c r="H99" s="17">
        <f>IF(OR(D99="",E99=""),"",D99+E99-1)</f>
        <v/>
      </c>
      <c r="I99" s="18">
        <f>IF(OR(E99="",F99=""),"",E99*F99)</f>
        <v/>
      </c>
      <c r="J99" s="19">
        <f>IF(A99="","",IFERROR(INDEX(Personas!$C$6:$C$15,MATCH(A99,Personas!$A$6:$A$15,0)),""))</f>
        <v/>
      </c>
      <c r="K99" s="18">
        <f>IF(OR(I99="",J99=""),"",I99*J99)</f>
        <v/>
      </c>
      <c r="L99" s="20" t="n"/>
      <c r="M99" s="18">
        <f>IF(OR(D99="",E99="",F99=""),"",F99*MAX(0,MIN(E99,Carga!$C$3-D99+1)))</f>
        <v/>
      </c>
      <c r="N99" s="18">
        <f>IF(OR(L99="",M99=""),"",L99-M99)</f>
        <v/>
      </c>
      <c r="O99" s="8" t="n"/>
    </row>
    <row r="100">
      <c r="A100" s="8" t="n"/>
      <c r="B100" s="8" t="n"/>
      <c r="C100" s="8" t="n"/>
      <c r="D100" s="16" t="n"/>
      <c r="E100" s="16" t="n"/>
      <c r="F100" s="10" t="n"/>
      <c r="G100" s="8" t="n"/>
      <c r="H100" s="17">
        <f>IF(OR(D100="",E100=""),"",D100+E100-1)</f>
        <v/>
      </c>
      <c r="I100" s="18">
        <f>IF(OR(E100="",F100=""),"",E100*F100)</f>
        <v/>
      </c>
      <c r="J100" s="19">
        <f>IF(A100="","",IFERROR(INDEX(Personas!$C$6:$C$15,MATCH(A100,Personas!$A$6:$A$15,0)),""))</f>
        <v/>
      </c>
      <c r="K100" s="18">
        <f>IF(OR(I100="",J100=""),"",I100*J100)</f>
        <v/>
      </c>
      <c r="L100" s="20" t="n"/>
      <c r="M100" s="18">
        <f>IF(OR(D100="",E100="",F100=""),"",F100*MAX(0,MIN(E100,Carga!$C$3-D100+1)))</f>
        <v/>
      </c>
      <c r="N100" s="18">
        <f>IF(OR(L100="",M100=""),"",L100-M100)</f>
        <v/>
      </c>
      <c r="O100" s="8" t="n"/>
    </row>
    <row r="101">
      <c r="A101" s="8" t="n"/>
      <c r="B101" s="8" t="n"/>
      <c r="C101" s="8" t="n"/>
      <c r="D101" s="16" t="n"/>
      <c r="E101" s="16" t="n"/>
      <c r="F101" s="10" t="n"/>
      <c r="G101" s="8" t="n"/>
      <c r="H101" s="17">
        <f>IF(OR(D101="",E101=""),"",D101+E101-1)</f>
        <v/>
      </c>
      <c r="I101" s="18">
        <f>IF(OR(E101="",F101=""),"",E101*F101)</f>
        <v/>
      </c>
      <c r="J101" s="19">
        <f>IF(A101="","",IFERROR(INDEX(Personas!$C$6:$C$15,MATCH(A101,Personas!$A$6:$A$15,0)),""))</f>
        <v/>
      </c>
      <c r="K101" s="18">
        <f>IF(OR(I101="",J101=""),"",I101*J101)</f>
        <v/>
      </c>
      <c r="L101" s="20" t="n"/>
      <c r="M101" s="18">
        <f>IF(OR(D101="",E101="",F101=""),"",F101*MAX(0,MIN(E101,Carga!$C$3-D101+1)))</f>
        <v/>
      </c>
      <c r="N101" s="18">
        <f>IF(OR(L101="",M101=""),"",L101-M101)</f>
        <v/>
      </c>
      <c r="O101" s="8" t="n"/>
    </row>
    <row r="102">
      <c r="A102" s="8" t="n"/>
      <c r="B102" s="8" t="n"/>
      <c r="C102" s="8" t="n"/>
      <c r="D102" s="16" t="n"/>
      <c r="E102" s="16" t="n"/>
      <c r="F102" s="10" t="n"/>
      <c r="G102" s="8" t="n"/>
      <c r="H102" s="17">
        <f>IF(OR(D102="",E102=""),"",D102+E102-1)</f>
        <v/>
      </c>
      <c r="I102" s="18">
        <f>IF(OR(E102="",F102=""),"",E102*F102)</f>
        <v/>
      </c>
      <c r="J102" s="19">
        <f>IF(A102="","",IFERROR(INDEX(Personas!$C$6:$C$15,MATCH(A102,Personas!$A$6:$A$15,0)),""))</f>
        <v/>
      </c>
      <c r="K102" s="18">
        <f>IF(OR(I102="",J102=""),"",I102*J102)</f>
        <v/>
      </c>
      <c r="L102" s="20" t="n"/>
      <c r="M102" s="18">
        <f>IF(OR(D102="",E102="",F102=""),"",F102*MAX(0,MIN(E102,Carga!$C$3-D102+1)))</f>
        <v/>
      </c>
      <c r="N102" s="18">
        <f>IF(OR(L102="",M102=""),"",L102-M102)</f>
        <v/>
      </c>
      <c r="O102" s="8" t="n"/>
    </row>
    <row r="103">
      <c r="A103" s="8" t="n"/>
      <c r="B103" s="8" t="n"/>
      <c r="C103" s="8" t="n"/>
      <c r="D103" s="16" t="n"/>
      <c r="E103" s="16" t="n"/>
      <c r="F103" s="10" t="n"/>
      <c r="G103" s="8" t="n"/>
      <c r="H103" s="17">
        <f>IF(OR(D103="",E103=""),"",D103+E103-1)</f>
        <v/>
      </c>
      <c r="I103" s="18">
        <f>IF(OR(E103="",F103=""),"",E103*F103)</f>
        <v/>
      </c>
      <c r="J103" s="19">
        <f>IF(A103="","",IFERROR(INDEX(Personas!$C$6:$C$15,MATCH(A103,Personas!$A$6:$A$15,0)),""))</f>
        <v/>
      </c>
      <c r="K103" s="18">
        <f>IF(OR(I103="",J103=""),"",I103*J103)</f>
        <v/>
      </c>
      <c r="L103" s="20" t="n"/>
      <c r="M103" s="18">
        <f>IF(OR(D103="",E103="",F103=""),"",F103*MAX(0,MIN(E103,Carga!$C$3-D103+1)))</f>
        <v/>
      </c>
      <c r="N103" s="18">
        <f>IF(OR(L103="",M103=""),"",L103-M103)</f>
        <v/>
      </c>
      <c r="O103" s="8" t="n"/>
    </row>
    <row r="104">
      <c r="A104" s="8" t="n"/>
      <c r="B104" s="8" t="n"/>
      <c r="C104" s="8" t="n"/>
      <c r="D104" s="16" t="n"/>
      <c r="E104" s="16" t="n"/>
      <c r="F104" s="10" t="n"/>
      <c r="G104" s="8" t="n"/>
      <c r="H104" s="17">
        <f>IF(OR(D104="",E104=""),"",D104+E104-1)</f>
        <v/>
      </c>
      <c r="I104" s="18">
        <f>IF(OR(E104="",F104=""),"",E104*F104)</f>
        <v/>
      </c>
      <c r="J104" s="19">
        <f>IF(A104="","",IFERROR(INDEX(Personas!$C$6:$C$15,MATCH(A104,Personas!$A$6:$A$15,0)),""))</f>
        <v/>
      </c>
      <c r="K104" s="18">
        <f>IF(OR(I104="",J104=""),"",I104*J104)</f>
        <v/>
      </c>
      <c r="L104" s="20" t="n"/>
      <c r="M104" s="18">
        <f>IF(OR(D104="",E104="",F104=""),"",F104*MAX(0,MIN(E104,Carga!$C$3-D104+1)))</f>
        <v/>
      </c>
      <c r="N104" s="18">
        <f>IF(OR(L104="",M104=""),"",L104-M104)</f>
        <v/>
      </c>
      <c r="O104" s="8" t="n"/>
    </row>
  </sheetData>
  <dataValidations count="3">
    <dataValidation sqref="A5:A104" showDropDown="0" showInputMessage="0" showErrorMessage="0" allowBlank="1" type="list">
      <formula1>=Personas!$A$6:$A$15</formula1>
    </dataValidation>
    <dataValidation sqref="G5:G104" showDropDown="0" showInputMessage="0" showErrorMessage="0" allowBlank="1" type="list">
      <formula1>"Confirmado,Propuesta"</formula1>
    </dataValidation>
    <dataValidation sqref="D5:D104" showDropDown="0" showInputMessage="0" showErrorMessage="0" allowBlank="1" error="La semana de inicio debe estar entre 1 y 26." type="whole" operator="between">
      <formula1>1</formula1>
      <formula2>26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9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8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11" customWidth="1" min="29" max="29"/>
    <col width="13" customWidth="1" min="30" max="30"/>
  </cols>
  <sheetData>
    <row r="1">
      <c r="A1" s="1" t="inlineStr">
        <is>
          <t>Carga del estudio: persona x semana</t>
        </is>
      </c>
    </row>
    <row r="2">
      <c r="A2" s="4" t="inlineStr">
        <is>
          <t>Todo es calculado. Verde ≤ 85 %, ámbar 85-100 %, rojo &gt; 100 %. Compara el bloque «Confirmado» con «Confirmado + propuestas» antes de dar un plazo.</t>
        </is>
      </c>
    </row>
    <row r="3">
      <c r="A3" s="5" t="inlineStr">
        <is>
          <t>Semana actual</t>
        </is>
      </c>
      <c r="C3" s="21">
        <f>MAX(0,INT((TODAY()-Personas!$B$3)/7)+1)</f>
        <v/>
      </c>
      <c r="D3" s="4" t="inlineStr">
        <is>
          <t>(0 = el plan aún no ha empezado; más de 26 = el plan ha terminado)</t>
        </is>
      </c>
    </row>
    <row r="5">
      <c r="A5" s="22" t="inlineStr">
        <is>
          <t>1. Capacidad disponible (h por semana)</t>
        </is>
      </c>
      <c r="B5" s="23" t="n"/>
      <c r="C5" s="23" t="n"/>
      <c r="D5" s="23" t="n"/>
      <c r="E5" s="23" t="n"/>
      <c r="F5" s="23" t="n"/>
      <c r="G5" s="23" t="n"/>
      <c r="H5" s="23" t="n"/>
      <c r="I5" s="23" t="n"/>
      <c r="J5" s="23" t="n"/>
      <c r="K5" s="23" t="n"/>
      <c r="L5" s="23" t="n"/>
      <c r="M5" s="23" t="n"/>
      <c r="N5" s="23" t="n"/>
      <c r="O5" s="23" t="n"/>
      <c r="P5" s="23" t="n"/>
      <c r="Q5" s="23" t="n"/>
      <c r="R5" s="23" t="n"/>
      <c r="S5" s="23" t="n"/>
      <c r="T5" s="23" t="n"/>
      <c r="U5" s="23" t="n"/>
      <c r="V5" s="23" t="n"/>
      <c r="W5" s="23" t="n"/>
      <c r="X5" s="23" t="n"/>
      <c r="Y5" s="23" t="n"/>
      <c r="Z5" s="23" t="n"/>
      <c r="AA5" s="23" t="n"/>
      <c r="AB5" s="23" t="n"/>
      <c r="AC5" s="23" t="n"/>
    </row>
    <row r="6">
      <c r="A6" s="7" t="inlineStr">
        <is>
          <t>Persona</t>
        </is>
      </c>
      <c r="B6" s="7" t="inlineStr">
        <is>
          <t>Rol</t>
        </is>
      </c>
      <c r="C6" s="7">
        <f>Personas!C$19</f>
        <v/>
      </c>
      <c r="D6" s="7">
        <f>Personas!D$19</f>
        <v/>
      </c>
      <c r="E6" s="7">
        <f>Personas!E$19</f>
        <v/>
      </c>
      <c r="F6" s="7">
        <f>Personas!F$19</f>
        <v/>
      </c>
      <c r="G6" s="7">
        <f>Personas!G$19</f>
        <v/>
      </c>
      <c r="H6" s="7">
        <f>Personas!H$19</f>
        <v/>
      </c>
      <c r="I6" s="7">
        <f>Personas!I$19</f>
        <v/>
      </c>
      <c r="J6" s="7">
        <f>Personas!J$19</f>
        <v/>
      </c>
      <c r="K6" s="7">
        <f>Personas!K$19</f>
        <v/>
      </c>
      <c r="L6" s="7">
        <f>Personas!L$19</f>
        <v/>
      </c>
      <c r="M6" s="7">
        <f>Personas!M$19</f>
        <v/>
      </c>
      <c r="N6" s="7">
        <f>Personas!N$19</f>
        <v/>
      </c>
      <c r="O6" s="7">
        <f>Personas!O$19</f>
        <v/>
      </c>
      <c r="P6" s="7">
        <f>Personas!P$19</f>
        <v/>
      </c>
      <c r="Q6" s="7">
        <f>Personas!Q$19</f>
        <v/>
      </c>
      <c r="R6" s="7">
        <f>Personas!R$19</f>
        <v/>
      </c>
      <c r="S6" s="7">
        <f>Personas!S$19</f>
        <v/>
      </c>
      <c r="T6" s="7">
        <f>Personas!T$19</f>
        <v/>
      </c>
      <c r="U6" s="7">
        <f>Personas!U$19</f>
        <v/>
      </c>
      <c r="V6" s="7">
        <f>Personas!V$19</f>
        <v/>
      </c>
      <c r="W6" s="7">
        <f>Personas!W$19</f>
        <v/>
      </c>
      <c r="X6" s="7">
        <f>Personas!X$19</f>
        <v/>
      </c>
      <c r="Y6" s="7">
        <f>Personas!Y$19</f>
        <v/>
      </c>
      <c r="Z6" s="7">
        <f>Personas!Z$19</f>
        <v/>
      </c>
      <c r="AA6" s="7">
        <f>Personas!AA$19</f>
        <v/>
      </c>
      <c r="AB6" s="7">
        <f>Personas!AB$19</f>
        <v/>
      </c>
    </row>
    <row r="7">
      <c r="A7" s="7" t="inlineStr"/>
      <c r="B7" s="7" t="inlineStr"/>
      <c r="C7" s="14">
        <f>Personas!C$20</f>
        <v/>
      </c>
      <c r="D7" s="14">
        <f>Personas!D$20</f>
        <v/>
      </c>
      <c r="E7" s="14">
        <f>Personas!E$20</f>
        <v/>
      </c>
      <c r="F7" s="14">
        <f>Personas!F$20</f>
        <v/>
      </c>
      <c r="G7" s="14">
        <f>Personas!G$20</f>
        <v/>
      </c>
      <c r="H7" s="14">
        <f>Personas!H$20</f>
        <v/>
      </c>
      <c r="I7" s="14">
        <f>Personas!I$20</f>
        <v/>
      </c>
      <c r="J7" s="14">
        <f>Personas!J$20</f>
        <v/>
      </c>
      <c r="K7" s="14">
        <f>Personas!K$20</f>
        <v/>
      </c>
      <c r="L7" s="14">
        <f>Personas!L$20</f>
        <v/>
      </c>
      <c r="M7" s="14">
        <f>Personas!M$20</f>
        <v/>
      </c>
      <c r="N7" s="14">
        <f>Personas!N$20</f>
        <v/>
      </c>
      <c r="O7" s="14">
        <f>Personas!O$20</f>
        <v/>
      </c>
      <c r="P7" s="14">
        <f>Personas!P$20</f>
        <v/>
      </c>
      <c r="Q7" s="14">
        <f>Personas!Q$20</f>
        <v/>
      </c>
      <c r="R7" s="14">
        <f>Personas!R$20</f>
        <v/>
      </c>
      <c r="S7" s="14">
        <f>Personas!S$20</f>
        <v/>
      </c>
      <c r="T7" s="14">
        <f>Personas!T$20</f>
        <v/>
      </c>
      <c r="U7" s="14">
        <f>Personas!U$20</f>
        <v/>
      </c>
      <c r="V7" s="14">
        <f>Personas!V$20</f>
        <v/>
      </c>
      <c r="W7" s="14">
        <f>Personas!W$20</f>
        <v/>
      </c>
      <c r="X7" s="14">
        <f>Personas!X$20</f>
        <v/>
      </c>
      <c r="Y7" s="14">
        <f>Personas!Y$20</f>
        <v/>
      </c>
      <c r="Z7" s="14">
        <f>Personas!Z$20</f>
        <v/>
      </c>
      <c r="AA7" s="14">
        <f>Personas!AA$20</f>
        <v/>
      </c>
      <c r="AB7" s="14">
        <f>Personas!AB$20</f>
        <v/>
      </c>
    </row>
    <row r="8">
      <c r="A8" s="15">
        <f>IF(Personas!$A$6="","",Personas!$A$6)</f>
        <v/>
      </c>
      <c r="B8" s="15">
        <f>IF(Personas!$A$6="","",Personas!$B$6)</f>
        <v/>
      </c>
      <c r="C8" s="17">
        <f>IF(Personas!$A$6="","",MAX(0,(Personas!$D$6-N(Personas!C21))*(1-N(Personas!$E$6))))</f>
        <v/>
      </c>
      <c r="D8" s="17">
        <f>IF(Personas!$A$6="","",MAX(0,(Personas!$D$6-N(Personas!D21))*(1-N(Personas!$E$6))))</f>
        <v/>
      </c>
      <c r="E8" s="17">
        <f>IF(Personas!$A$6="","",MAX(0,(Personas!$D$6-N(Personas!E21))*(1-N(Personas!$E$6))))</f>
        <v/>
      </c>
      <c r="F8" s="17">
        <f>IF(Personas!$A$6="","",MAX(0,(Personas!$D$6-N(Personas!F21))*(1-N(Personas!$E$6))))</f>
        <v/>
      </c>
      <c r="G8" s="17">
        <f>IF(Personas!$A$6="","",MAX(0,(Personas!$D$6-N(Personas!G21))*(1-N(Personas!$E$6))))</f>
        <v/>
      </c>
      <c r="H8" s="17">
        <f>IF(Personas!$A$6="","",MAX(0,(Personas!$D$6-N(Personas!H21))*(1-N(Personas!$E$6))))</f>
        <v/>
      </c>
      <c r="I8" s="17">
        <f>IF(Personas!$A$6="","",MAX(0,(Personas!$D$6-N(Personas!I21))*(1-N(Personas!$E$6))))</f>
        <v/>
      </c>
      <c r="J8" s="17">
        <f>IF(Personas!$A$6="","",MAX(0,(Personas!$D$6-N(Personas!J21))*(1-N(Personas!$E$6))))</f>
        <v/>
      </c>
      <c r="K8" s="17">
        <f>IF(Personas!$A$6="","",MAX(0,(Personas!$D$6-N(Personas!K21))*(1-N(Personas!$E$6))))</f>
        <v/>
      </c>
      <c r="L8" s="17">
        <f>IF(Personas!$A$6="","",MAX(0,(Personas!$D$6-N(Personas!L21))*(1-N(Personas!$E$6))))</f>
        <v/>
      </c>
      <c r="M8" s="17">
        <f>IF(Personas!$A$6="","",MAX(0,(Personas!$D$6-N(Personas!M21))*(1-N(Personas!$E$6))))</f>
        <v/>
      </c>
      <c r="N8" s="17">
        <f>IF(Personas!$A$6="","",MAX(0,(Personas!$D$6-N(Personas!N21))*(1-N(Personas!$E$6))))</f>
        <v/>
      </c>
      <c r="O8" s="17">
        <f>IF(Personas!$A$6="","",MAX(0,(Personas!$D$6-N(Personas!O21))*(1-N(Personas!$E$6))))</f>
        <v/>
      </c>
      <c r="P8" s="17">
        <f>IF(Personas!$A$6="","",MAX(0,(Personas!$D$6-N(Personas!P21))*(1-N(Personas!$E$6))))</f>
        <v/>
      </c>
      <c r="Q8" s="17">
        <f>IF(Personas!$A$6="","",MAX(0,(Personas!$D$6-N(Personas!Q21))*(1-N(Personas!$E$6))))</f>
        <v/>
      </c>
      <c r="R8" s="17">
        <f>IF(Personas!$A$6="","",MAX(0,(Personas!$D$6-N(Personas!R21))*(1-N(Personas!$E$6))))</f>
        <v/>
      </c>
      <c r="S8" s="17">
        <f>IF(Personas!$A$6="","",MAX(0,(Personas!$D$6-N(Personas!S21))*(1-N(Personas!$E$6))))</f>
        <v/>
      </c>
      <c r="T8" s="17">
        <f>IF(Personas!$A$6="","",MAX(0,(Personas!$D$6-N(Personas!T21))*(1-N(Personas!$E$6))))</f>
        <v/>
      </c>
      <c r="U8" s="17">
        <f>IF(Personas!$A$6="","",MAX(0,(Personas!$D$6-N(Personas!U21))*(1-N(Personas!$E$6))))</f>
        <v/>
      </c>
      <c r="V8" s="17">
        <f>IF(Personas!$A$6="","",MAX(0,(Personas!$D$6-N(Personas!V21))*(1-N(Personas!$E$6))))</f>
        <v/>
      </c>
      <c r="W8" s="17">
        <f>IF(Personas!$A$6="","",MAX(0,(Personas!$D$6-N(Personas!W21))*(1-N(Personas!$E$6))))</f>
        <v/>
      </c>
      <c r="X8" s="17">
        <f>IF(Personas!$A$6="","",MAX(0,(Personas!$D$6-N(Personas!X21))*(1-N(Personas!$E$6))))</f>
        <v/>
      </c>
      <c r="Y8" s="17">
        <f>IF(Personas!$A$6="","",MAX(0,(Personas!$D$6-N(Personas!Y21))*(1-N(Personas!$E$6))))</f>
        <v/>
      </c>
      <c r="Z8" s="17">
        <f>IF(Personas!$A$6="","",MAX(0,(Personas!$D$6-N(Personas!Z21))*(1-N(Personas!$E$6))))</f>
        <v/>
      </c>
      <c r="AA8" s="17">
        <f>IF(Personas!$A$6="","",MAX(0,(Personas!$D$6-N(Personas!AA21))*(1-N(Personas!$E$6))))</f>
        <v/>
      </c>
      <c r="AB8" s="17">
        <f>IF(Personas!$A$6="","",MAX(0,(Personas!$D$6-N(Personas!AB21))*(1-N(Personas!$E$6))))</f>
        <v/>
      </c>
    </row>
    <row r="9">
      <c r="A9" s="15">
        <f>IF(Personas!$A$7="","",Personas!$A$7)</f>
        <v/>
      </c>
      <c r="B9" s="15">
        <f>IF(Personas!$A$7="","",Personas!$B$7)</f>
        <v/>
      </c>
      <c r="C9" s="17">
        <f>IF(Personas!$A$7="","",MAX(0,(Personas!$D$7-N(Personas!C22))*(1-N(Personas!$E$7))))</f>
        <v/>
      </c>
      <c r="D9" s="17">
        <f>IF(Personas!$A$7="","",MAX(0,(Personas!$D$7-N(Personas!D22))*(1-N(Personas!$E$7))))</f>
        <v/>
      </c>
      <c r="E9" s="17">
        <f>IF(Personas!$A$7="","",MAX(0,(Personas!$D$7-N(Personas!E22))*(1-N(Personas!$E$7))))</f>
        <v/>
      </c>
      <c r="F9" s="17">
        <f>IF(Personas!$A$7="","",MAX(0,(Personas!$D$7-N(Personas!F22))*(1-N(Personas!$E$7))))</f>
        <v/>
      </c>
      <c r="G9" s="17">
        <f>IF(Personas!$A$7="","",MAX(0,(Personas!$D$7-N(Personas!G22))*(1-N(Personas!$E$7))))</f>
        <v/>
      </c>
      <c r="H9" s="17">
        <f>IF(Personas!$A$7="","",MAX(0,(Personas!$D$7-N(Personas!H22))*(1-N(Personas!$E$7))))</f>
        <v/>
      </c>
      <c r="I9" s="17">
        <f>IF(Personas!$A$7="","",MAX(0,(Personas!$D$7-N(Personas!I22))*(1-N(Personas!$E$7))))</f>
        <v/>
      </c>
      <c r="J9" s="17">
        <f>IF(Personas!$A$7="","",MAX(0,(Personas!$D$7-N(Personas!J22))*(1-N(Personas!$E$7))))</f>
        <v/>
      </c>
      <c r="K9" s="17">
        <f>IF(Personas!$A$7="","",MAX(0,(Personas!$D$7-N(Personas!K22))*(1-N(Personas!$E$7))))</f>
        <v/>
      </c>
      <c r="L9" s="17">
        <f>IF(Personas!$A$7="","",MAX(0,(Personas!$D$7-N(Personas!L22))*(1-N(Personas!$E$7))))</f>
        <v/>
      </c>
      <c r="M9" s="17">
        <f>IF(Personas!$A$7="","",MAX(0,(Personas!$D$7-N(Personas!M22))*(1-N(Personas!$E$7))))</f>
        <v/>
      </c>
      <c r="N9" s="17">
        <f>IF(Personas!$A$7="","",MAX(0,(Personas!$D$7-N(Personas!N22))*(1-N(Personas!$E$7))))</f>
        <v/>
      </c>
      <c r="O9" s="17">
        <f>IF(Personas!$A$7="","",MAX(0,(Personas!$D$7-N(Personas!O22))*(1-N(Personas!$E$7))))</f>
        <v/>
      </c>
      <c r="P9" s="17">
        <f>IF(Personas!$A$7="","",MAX(0,(Personas!$D$7-N(Personas!P22))*(1-N(Personas!$E$7))))</f>
        <v/>
      </c>
      <c r="Q9" s="17">
        <f>IF(Personas!$A$7="","",MAX(0,(Personas!$D$7-N(Personas!Q22))*(1-N(Personas!$E$7))))</f>
        <v/>
      </c>
      <c r="R9" s="17">
        <f>IF(Personas!$A$7="","",MAX(0,(Personas!$D$7-N(Personas!R22))*(1-N(Personas!$E$7))))</f>
        <v/>
      </c>
      <c r="S9" s="17">
        <f>IF(Personas!$A$7="","",MAX(0,(Personas!$D$7-N(Personas!S22))*(1-N(Personas!$E$7))))</f>
        <v/>
      </c>
      <c r="T9" s="17">
        <f>IF(Personas!$A$7="","",MAX(0,(Personas!$D$7-N(Personas!T22))*(1-N(Personas!$E$7))))</f>
        <v/>
      </c>
      <c r="U9" s="17">
        <f>IF(Personas!$A$7="","",MAX(0,(Personas!$D$7-N(Personas!U22))*(1-N(Personas!$E$7))))</f>
        <v/>
      </c>
      <c r="V9" s="17">
        <f>IF(Personas!$A$7="","",MAX(0,(Personas!$D$7-N(Personas!V22))*(1-N(Personas!$E$7))))</f>
        <v/>
      </c>
      <c r="W9" s="17">
        <f>IF(Personas!$A$7="","",MAX(0,(Personas!$D$7-N(Personas!W22))*(1-N(Personas!$E$7))))</f>
        <v/>
      </c>
      <c r="X9" s="17">
        <f>IF(Personas!$A$7="","",MAX(0,(Personas!$D$7-N(Personas!X22))*(1-N(Personas!$E$7))))</f>
        <v/>
      </c>
      <c r="Y9" s="17">
        <f>IF(Personas!$A$7="","",MAX(0,(Personas!$D$7-N(Personas!Y22))*(1-N(Personas!$E$7))))</f>
        <v/>
      </c>
      <c r="Z9" s="17">
        <f>IF(Personas!$A$7="","",MAX(0,(Personas!$D$7-N(Personas!Z22))*(1-N(Personas!$E$7))))</f>
        <v/>
      </c>
      <c r="AA9" s="17">
        <f>IF(Personas!$A$7="","",MAX(0,(Personas!$D$7-N(Personas!AA22))*(1-N(Personas!$E$7))))</f>
        <v/>
      </c>
      <c r="AB9" s="17">
        <f>IF(Personas!$A$7="","",MAX(0,(Personas!$D$7-N(Personas!AB22))*(1-N(Personas!$E$7))))</f>
        <v/>
      </c>
    </row>
    <row r="10">
      <c r="A10" s="15">
        <f>IF(Personas!$A$8="","",Personas!$A$8)</f>
        <v/>
      </c>
      <c r="B10" s="15">
        <f>IF(Personas!$A$8="","",Personas!$B$8)</f>
        <v/>
      </c>
      <c r="C10" s="17">
        <f>IF(Personas!$A$8="","",MAX(0,(Personas!$D$8-N(Personas!C23))*(1-N(Personas!$E$8))))</f>
        <v/>
      </c>
      <c r="D10" s="17">
        <f>IF(Personas!$A$8="","",MAX(0,(Personas!$D$8-N(Personas!D23))*(1-N(Personas!$E$8))))</f>
        <v/>
      </c>
      <c r="E10" s="17">
        <f>IF(Personas!$A$8="","",MAX(0,(Personas!$D$8-N(Personas!E23))*(1-N(Personas!$E$8))))</f>
        <v/>
      </c>
      <c r="F10" s="17">
        <f>IF(Personas!$A$8="","",MAX(0,(Personas!$D$8-N(Personas!F23))*(1-N(Personas!$E$8))))</f>
        <v/>
      </c>
      <c r="G10" s="17">
        <f>IF(Personas!$A$8="","",MAX(0,(Personas!$D$8-N(Personas!G23))*(1-N(Personas!$E$8))))</f>
        <v/>
      </c>
      <c r="H10" s="17">
        <f>IF(Personas!$A$8="","",MAX(0,(Personas!$D$8-N(Personas!H23))*(1-N(Personas!$E$8))))</f>
        <v/>
      </c>
      <c r="I10" s="17">
        <f>IF(Personas!$A$8="","",MAX(0,(Personas!$D$8-N(Personas!I23))*(1-N(Personas!$E$8))))</f>
        <v/>
      </c>
      <c r="J10" s="17">
        <f>IF(Personas!$A$8="","",MAX(0,(Personas!$D$8-N(Personas!J23))*(1-N(Personas!$E$8))))</f>
        <v/>
      </c>
      <c r="K10" s="17">
        <f>IF(Personas!$A$8="","",MAX(0,(Personas!$D$8-N(Personas!K23))*(1-N(Personas!$E$8))))</f>
        <v/>
      </c>
      <c r="L10" s="17">
        <f>IF(Personas!$A$8="","",MAX(0,(Personas!$D$8-N(Personas!L23))*(1-N(Personas!$E$8))))</f>
        <v/>
      </c>
      <c r="M10" s="17">
        <f>IF(Personas!$A$8="","",MAX(0,(Personas!$D$8-N(Personas!M23))*(1-N(Personas!$E$8))))</f>
        <v/>
      </c>
      <c r="N10" s="17">
        <f>IF(Personas!$A$8="","",MAX(0,(Personas!$D$8-N(Personas!N23))*(1-N(Personas!$E$8))))</f>
        <v/>
      </c>
      <c r="O10" s="17">
        <f>IF(Personas!$A$8="","",MAX(0,(Personas!$D$8-N(Personas!O23))*(1-N(Personas!$E$8))))</f>
        <v/>
      </c>
      <c r="P10" s="17">
        <f>IF(Personas!$A$8="","",MAX(0,(Personas!$D$8-N(Personas!P23))*(1-N(Personas!$E$8))))</f>
        <v/>
      </c>
      <c r="Q10" s="17">
        <f>IF(Personas!$A$8="","",MAX(0,(Personas!$D$8-N(Personas!Q23))*(1-N(Personas!$E$8))))</f>
        <v/>
      </c>
      <c r="R10" s="17">
        <f>IF(Personas!$A$8="","",MAX(0,(Personas!$D$8-N(Personas!R23))*(1-N(Personas!$E$8))))</f>
        <v/>
      </c>
      <c r="S10" s="17">
        <f>IF(Personas!$A$8="","",MAX(0,(Personas!$D$8-N(Personas!S23))*(1-N(Personas!$E$8))))</f>
        <v/>
      </c>
      <c r="T10" s="17">
        <f>IF(Personas!$A$8="","",MAX(0,(Personas!$D$8-N(Personas!T23))*(1-N(Personas!$E$8))))</f>
        <v/>
      </c>
      <c r="U10" s="17">
        <f>IF(Personas!$A$8="","",MAX(0,(Personas!$D$8-N(Personas!U23))*(1-N(Personas!$E$8))))</f>
        <v/>
      </c>
      <c r="V10" s="17">
        <f>IF(Personas!$A$8="","",MAX(0,(Personas!$D$8-N(Personas!V23))*(1-N(Personas!$E$8))))</f>
        <v/>
      </c>
      <c r="W10" s="17">
        <f>IF(Personas!$A$8="","",MAX(0,(Personas!$D$8-N(Personas!W23))*(1-N(Personas!$E$8))))</f>
        <v/>
      </c>
      <c r="X10" s="17">
        <f>IF(Personas!$A$8="","",MAX(0,(Personas!$D$8-N(Personas!X23))*(1-N(Personas!$E$8))))</f>
        <v/>
      </c>
      <c r="Y10" s="17">
        <f>IF(Personas!$A$8="","",MAX(0,(Personas!$D$8-N(Personas!Y23))*(1-N(Personas!$E$8))))</f>
        <v/>
      </c>
      <c r="Z10" s="17">
        <f>IF(Personas!$A$8="","",MAX(0,(Personas!$D$8-N(Personas!Z23))*(1-N(Personas!$E$8))))</f>
        <v/>
      </c>
      <c r="AA10" s="17">
        <f>IF(Personas!$A$8="","",MAX(0,(Personas!$D$8-N(Personas!AA23))*(1-N(Personas!$E$8))))</f>
        <v/>
      </c>
      <c r="AB10" s="17">
        <f>IF(Personas!$A$8="","",MAX(0,(Personas!$D$8-N(Personas!AB23))*(1-N(Personas!$E$8))))</f>
        <v/>
      </c>
    </row>
    <row r="11">
      <c r="A11" s="15">
        <f>IF(Personas!$A$9="","",Personas!$A$9)</f>
        <v/>
      </c>
      <c r="B11" s="15">
        <f>IF(Personas!$A$9="","",Personas!$B$9)</f>
        <v/>
      </c>
      <c r="C11" s="17">
        <f>IF(Personas!$A$9="","",MAX(0,(Personas!$D$9-N(Personas!C24))*(1-N(Personas!$E$9))))</f>
        <v/>
      </c>
      <c r="D11" s="17">
        <f>IF(Personas!$A$9="","",MAX(0,(Personas!$D$9-N(Personas!D24))*(1-N(Personas!$E$9))))</f>
        <v/>
      </c>
      <c r="E11" s="17">
        <f>IF(Personas!$A$9="","",MAX(0,(Personas!$D$9-N(Personas!E24))*(1-N(Personas!$E$9))))</f>
        <v/>
      </c>
      <c r="F11" s="17">
        <f>IF(Personas!$A$9="","",MAX(0,(Personas!$D$9-N(Personas!F24))*(1-N(Personas!$E$9))))</f>
        <v/>
      </c>
      <c r="G11" s="17">
        <f>IF(Personas!$A$9="","",MAX(0,(Personas!$D$9-N(Personas!G24))*(1-N(Personas!$E$9))))</f>
        <v/>
      </c>
      <c r="H11" s="17">
        <f>IF(Personas!$A$9="","",MAX(0,(Personas!$D$9-N(Personas!H24))*(1-N(Personas!$E$9))))</f>
        <v/>
      </c>
      <c r="I11" s="17">
        <f>IF(Personas!$A$9="","",MAX(0,(Personas!$D$9-N(Personas!I24))*(1-N(Personas!$E$9))))</f>
        <v/>
      </c>
      <c r="J11" s="17">
        <f>IF(Personas!$A$9="","",MAX(0,(Personas!$D$9-N(Personas!J24))*(1-N(Personas!$E$9))))</f>
        <v/>
      </c>
      <c r="K11" s="17">
        <f>IF(Personas!$A$9="","",MAX(0,(Personas!$D$9-N(Personas!K24))*(1-N(Personas!$E$9))))</f>
        <v/>
      </c>
      <c r="L11" s="17">
        <f>IF(Personas!$A$9="","",MAX(0,(Personas!$D$9-N(Personas!L24))*(1-N(Personas!$E$9))))</f>
        <v/>
      </c>
      <c r="M11" s="17">
        <f>IF(Personas!$A$9="","",MAX(0,(Personas!$D$9-N(Personas!M24))*(1-N(Personas!$E$9))))</f>
        <v/>
      </c>
      <c r="N11" s="17">
        <f>IF(Personas!$A$9="","",MAX(0,(Personas!$D$9-N(Personas!N24))*(1-N(Personas!$E$9))))</f>
        <v/>
      </c>
      <c r="O11" s="17">
        <f>IF(Personas!$A$9="","",MAX(0,(Personas!$D$9-N(Personas!O24))*(1-N(Personas!$E$9))))</f>
        <v/>
      </c>
      <c r="P11" s="17">
        <f>IF(Personas!$A$9="","",MAX(0,(Personas!$D$9-N(Personas!P24))*(1-N(Personas!$E$9))))</f>
        <v/>
      </c>
      <c r="Q11" s="17">
        <f>IF(Personas!$A$9="","",MAX(0,(Personas!$D$9-N(Personas!Q24))*(1-N(Personas!$E$9))))</f>
        <v/>
      </c>
      <c r="R11" s="17">
        <f>IF(Personas!$A$9="","",MAX(0,(Personas!$D$9-N(Personas!R24))*(1-N(Personas!$E$9))))</f>
        <v/>
      </c>
      <c r="S11" s="17">
        <f>IF(Personas!$A$9="","",MAX(0,(Personas!$D$9-N(Personas!S24))*(1-N(Personas!$E$9))))</f>
        <v/>
      </c>
      <c r="T11" s="17">
        <f>IF(Personas!$A$9="","",MAX(0,(Personas!$D$9-N(Personas!T24))*(1-N(Personas!$E$9))))</f>
        <v/>
      </c>
      <c r="U11" s="17">
        <f>IF(Personas!$A$9="","",MAX(0,(Personas!$D$9-N(Personas!U24))*(1-N(Personas!$E$9))))</f>
        <v/>
      </c>
      <c r="V11" s="17">
        <f>IF(Personas!$A$9="","",MAX(0,(Personas!$D$9-N(Personas!V24))*(1-N(Personas!$E$9))))</f>
        <v/>
      </c>
      <c r="W11" s="17">
        <f>IF(Personas!$A$9="","",MAX(0,(Personas!$D$9-N(Personas!W24))*(1-N(Personas!$E$9))))</f>
        <v/>
      </c>
      <c r="X11" s="17">
        <f>IF(Personas!$A$9="","",MAX(0,(Personas!$D$9-N(Personas!X24))*(1-N(Personas!$E$9))))</f>
        <v/>
      </c>
      <c r="Y11" s="17">
        <f>IF(Personas!$A$9="","",MAX(0,(Personas!$D$9-N(Personas!Y24))*(1-N(Personas!$E$9))))</f>
        <v/>
      </c>
      <c r="Z11" s="17">
        <f>IF(Personas!$A$9="","",MAX(0,(Personas!$D$9-N(Personas!Z24))*(1-N(Personas!$E$9))))</f>
        <v/>
      </c>
      <c r="AA11" s="17">
        <f>IF(Personas!$A$9="","",MAX(0,(Personas!$D$9-N(Personas!AA24))*(1-N(Personas!$E$9))))</f>
        <v/>
      </c>
      <c r="AB11" s="17">
        <f>IF(Personas!$A$9="","",MAX(0,(Personas!$D$9-N(Personas!AB24))*(1-N(Personas!$E$9))))</f>
        <v/>
      </c>
    </row>
    <row r="12">
      <c r="A12" s="15">
        <f>IF(Personas!$A$10="","",Personas!$A$10)</f>
        <v/>
      </c>
      <c r="B12" s="15">
        <f>IF(Personas!$A$10="","",Personas!$B$10)</f>
        <v/>
      </c>
      <c r="C12" s="17">
        <f>IF(Personas!$A$10="","",MAX(0,(Personas!$D$10-N(Personas!C25))*(1-N(Personas!$E$10))))</f>
        <v/>
      </c>
      <c r="D12" s="17">
        <f>IF(Personas!$A$10="","",MAX(0,(Personas!$D$10-N(Personas!D25))*(1-N(Personas!$E$10))))</f>
        <v/>
      </c>
      <c r="E12" s="17">
        <f>IF(Personas!$A$10="","",MAX(0,(Personas!$D$10-N(Personas!E25))*(1-N(Personas!$E$10))))</f>
        <v/>
      </c>
      <c r="F12" s="17">
        <f>IF(Personas!$A$10="","",MAX(0,(Personas!$D$10-N(Personas!F25))*(1-N(Personas!$E$10))))</f>
        <v/>
      </c>
      <c r="G12" s="17">
        <f>IF(Personas!$A$10="","",MAX(0,(Personas!$D$10-N(Personas!G25))*(1-N(Personas!$E$10))))</f>
        <v/>
      </c>
      <c r="H12" s="17">
        <f>IF(Personas!$A$10="","",MAX(0,(Personas!$D$10-N(Personas!H25))*(1-N(Personas!$E$10))))</f>
        <v/>
      </c>
      <c r="I12" s="17">
        <f>IF(Personas!$A$10="","",MAX(0,(Personas!$D$10-N(Personas!I25))*(1-N(Personas!$E$10))))</f>
        <v/>
      </c>
      <c r="J12" s="17">
        <f>IF(Personas!$A$10="","",MAX(0,(Personas!$D$10-N(Personas!J25))*(1-N(Personas!$E$10))))</f>
        <v/>
      </c>
      <c r="K12" s="17">
        <f>IF(Personas!$A$10="","",MAX(0,(Personas!$D$10-N(Personas!K25))*(1-N(Personas!$E$10))))</f>
        <v/>
      </c>
      <c r="L12" s="17">
        <f>IF(Personas!$A$10="","",MAX(0,(Personas!$D$10-N(Personas!L25))*(1-N(Personas!$E$10))))</f>
        <v/>
      </c>
      <c r="M12" s="17">
        <f>IF(Personas!$A$10="","",MAX(0,(Personas!$D$10-N(Personas!M25))*(1-N(Personas!$E$10))))</f>
        <v/>
      </c>
      <c r="N12" s="17">
        <f>IF(Personas!$A$10="","",MAX(0,(Personas!$D$10-N(Personas!N25))*(1-N(Personas!$E$10))))</f>
        <v/>
      </c>
      <c r="O12" s="17">
        <f>IF(Personas!$A$10="","",MAX(0,(Personas!$D$10-N(Personas!O25))*(1-N(Personas!$E$10))))</f>
        <v/>
      </c>
      <c r="P12" s="17">
        <f>IF(Personas!$A$10="","",MAX(0,(Personas!$D$10-N(Personas!P25))*(1-N(Personas!$E$10))))</f>
        <v/>
      </c>
      <c r="Q12" s="17">
        <f>IF(Personas!$A$10="","",MAX(0,(Personas!$D$10-N(Personas!Q25))*(1-N(Personas!$E$10))))</f>
        <v/>
      </c>
      <c r="R12" s="17">
        <f>IF(Personas!$A$10="","",MAX(0,(Personas!$D$10-N(Personas!R25))*(1-N(Personas!$E$10))))</f>
        <v/>
      </c>
      <c r="S12" s="17">
        <f>IF(Personas!$A$10="","",MAX(0,(Personas!$D$10-N(Personas!S25))*(1-N(Personas!$E$10))))</f>
        <v/>
      </c>
      <c r="T12" s="17">
        <f>IF(Personas!$A$10="","",MAX(0,(Personas!$D$10-N(Personas!T25))*(1-N(Personas!$E$10))))</f>
        <v/>
      </c>
      <c r="U12" s="17">
        <f>IF(Personas!$A$10="","",MAX(0,(Personas!$D$10-N(Personas!U25))*(1-N(Personas!$E$10))))</f>
        <v/>
      </c>
      <c r="V12" s="17">
        <f>IF(Personas!$A$10="","",MAX(0,(Personas!$D$10-N(Personas!V25))*(1-N(Personas!$E$10))))</f>
        <v/>
      </c>
      <c r="W12" s="17">
        <f>IF(Personas!$A$10="","",MAX(0,(Personas!$D$10-N(Personas!W25))*(1-N(Personas!$E$10))))</f>
        <v/>
      </c>
      <c r="X12" s="17">
        <f>IF(Personas!$A$10="","",MAX(0,(Personas!$D$10-N(Personas!X25))*(1-N(Personas!$E$10))))</f>
        <v/>
      </c>
      <c r="Y12" s="17">
        <f>IF(Personas!$A$10="","",MAX(0,(Personas!$D$10-N(Personas!Y25))*(1-N(Personas!$E$10))))</f>
        <v/>
      </c>
      <c r="Z12" s="17">
        <f>IF(Personas!$A$10="","",MAX(0,(Personas!$D$10-N(Personas!Z25))*(1-N(Personas!$E$10))))</f>
        <v/>
      </c>
      <c r="AA12" s="17">
        <f>IF(Personas!$A$10="","",MAX(0,(Personas!$D$10-N(Personas!AA25))*(1-N(Personas!$E$10))))</f>
        <v/>
      </c>
      <c r="AB12" s="17">
        <f>IF(Personas!$A$10="","",MAX(0,(Personas!$D$10-N(Personas!AB25))*(1-N(Personas!$E$10))))</f>
        <v/>
      </c>
    </row>
    <row r="13">
      <c r="A13" s="15">
        <f>IF(Personas!$A$11="","",Personas!$A$11)</f>
        <v/>
      </c>
      <c r="B13" s="15">
        <f>IF(Personas!$A$11="","",Personas!$B$11)</f>
        <v/>
      </c>
      <c r="C13" s="17">
        <f>IF(Personas!$A$11="","",MAX(0,(Personas!$D$11-N(Personas!C26))*(1-N(Personas!$E$11))))</f>
        <v/>
      </c>
      <c r="D13" s="17">
        <f>IF(Personas!$A$11="","",MAX(0,(Personas!$D$11-N(Personas!D26))*(1-N(Personas!$E$11))))</f>
        <v/>
      </c>
      <c r="E13" s="17">
        <f>IF(Personas!$A$11="","",MAX(0,(Personas!$D$11-N(Personas!E26))*(1-N(Personas!$E$11))))</f>
        <v/>
      </c>
      <c r="F13" s="17">
        <f>IF(Personas!$A$11="","",MAX(0,(Personas!$D$11-N(Personas!F26))*(1-N(Personas!$E$11))))</f>
        <v/>
      </c>
      <c r="G13" s="17">
        <f>IF(Personas!$A$11="","",MAX(0,(Personas!$D$11-N(Personas!G26))*(1-N(Personas!$E$11))))</f>
        <v/>
      </c>
      <c r="H13" s="17">
        <f>IF(Personas!$A$11="","",MAX(0,(Personas!$D$11-N(Personas!H26))*(1-N(Personas!$E$11))))</f>
        <v/>
      </c>
      <c r="I13" s="17">
        <f>IF(Personas!$A$11="","",MAX(0,(Personas!$D$11-N(Personas!I26))*(1-N(Personas!$E$11))))</f>
        <v/>
      </c>
      <c r="J13" s="17">
        <f>IF(Personas!$A$11="","",MAX(0,(Personas!$D$11-N(Personas!J26))*(1-N(Personas!$E$11))))</f>
        <v/>
      </c>
      <c r="K13" s="17">
        <f>IF(Personas!$A$11="","",MAX(0,(Personas!$D$11-N(Personas!K26))*(1-N(Personas!$E$11))))</f>
        <v/>
      </c>
      <c r="L13" s="17">
        <f>IF(Personas!$A$11="","",MAX(0,(Personas!$D$11-N(Personas!L26))*(1-N(Personas!$E$11))))</f>
        <v/>
      </c>
      <c r="M13" s="17">
        <f>IF(Personas!$A$11="","",MAX(0,(Personas!$D$11-N(Personas!M26))*(1-N(Personas!$E$11))))</f>
        <v/>
      </c>
      <c r="N13" s="17">
        <f>IF(Personas!$A$11="","",MAX(0,(Personas!$D$11-N(Personas!N26))*(1-N(Personas!$E$11))))</f>
        <v/>
      </c>
      <c r="O13" s="17">
        <f>IF(Personas!$A$11="","",MAX(0,(Personas!$D$11-N(Personas!O26))*(1-N(Personas!$E$11))))</f>
        <v/>
      </c>
      <c r="P13" s="17">
        <f>IF(Personas!$A$11="","",MAX(0,(Personas!$D$11-N(Personas!P26))*(1-N(Personas!$E$11))))</f>
        <v/>
      </c>
      <c r="Q13" s="17">
        <f>IF(Personas!$A$11="","",MAX(0,(Personas!$D$11-N(Personas!Q26))*(1-N(Personas!$E$11))))</f>
        <v/>
      </c>
      <c r="R13" s="17">
        <f>IF(Personas!$A$11="","",MAX(0,(Personas!$D$11-N(Personas!R26))*(1-N(Personas!$E$11))))</f>
        <v/>
      </c>
      <c r="S13" s="17">
        <f>IF(Personas!$A$11="","",MAX(0,(Personas!$D$11-N(Personas!S26))*(1-N(Personas!$E$11))))</f>
        <v/>
      </c>
      <c r="T13" s="17">
        <f>IF(Personas!$A$11="","",MAX(0,(Personas!$D$11-N(Personas!T26))*(1-N(Personas!$E$11))))</f>
        <v/>
      </c>
      <c r="U13" s="17">
        <f>IF(Personas!$A$11="","",MAX(0,(Personas!$D$11-N(Personas!U26))*(1-N(Personas!$E$11))))</f>
        <v/>
      </c>
      <c r="V13" s="17">
        <f>IF(Personas!$A$11="","",MAX(0,(Personas!$D$11-N(Personas!V26))*(1-N(Personas!$E$11))))</f>
        <v/>
      </c>
      <c r="W13" s="17">
        <f>IF(Personas!$A$11="","",MAX(0,(Personas!$D$11-N(Personas!W26))*(1-N(Personas!$E$11))))</f>
        <v/>
      </c>
      <c r="X13" s="17">
        <f>IF(Personas!$A$11="","",MAX(0,(Personas!$D$11-N(Personas!X26))*(1-N(Personas!$E$11))))</f>
        <v/>
      </c>
      <c r="Y13" s="17">
        <f>IF(Personas!$A$11="","",MAX(0,(Personas!$D$11-N(Personas!Y26))*(1-N(Personas!$E$11))))</f>
        <v/>
      </c>
      <c r="Z13" s="17">
        <f>IF(Personas!$A$11="","",MAX(0,(Personas!$D$11-N(Personas!Z26))*(1-N(Personas!$E$11))))</f>
        <v/>
      </c>
      <c r="AA13" s="17">
        <f>IF(Personas!$A$11="","",MAX(0,(Personas!$D$11-N(Personas!AA26))*(1-N(Personas!$E$11))))</f>
        <v/>
      </c>
      <c r="AB13" s="17">
        <f>IF(Personas!$A$11="","",MAX(0,(Personas!$D$11-N(Personas!AB26))*(1-N(Personas!$E$11))))</f>
        <v/>
      </c>
    </row>
    <row r="14">
      <c r="A14" s="15">
        <f>IF(Personas!$A$12="","",Personas!$A$12)</f>
        <v/>
      </c>
      <c r="B14" s="15">
        <f>IF(Personas!$A$12="","",Personas!$B$12)</f>
        <v/>
      </c>
      <c r="C14" s="17">
        <f>IF(Personas!$A$12="","",MAX(0,(Personas!$D$12-N(Personas!C27))*(1-N(Personas!$E$12))))</f>
        <v/>
      </c>
      <c r="D14" s="17">
        <f>IF(Personas!$A$12="","",MAX(0,(Personas!$D$12-N(Personas!D27))*(1-N(Personas!$E$12))))</f>
        <v/>
      </c>
      <c r="E14" s="17">
        <f>IF(Personas!$A$12="","",MAX(0,(Personas!$D$12-N(Personas!E27))*(1-N(Personas!$E$12))))</f>
        <v/>
      </c>
      <c r="F14" s="17">
        <f>IF(Personas!$A$12="","",MAX(0,(Personas!$D$12-N(Personas!F27))*(1-N(Personas!$E$12))))</f>
        <v/>
      </c>
      <c r="G14" s="17">
        <f>IF(Personas!$A$12="","",MAX(0,(Personas!$D$12-N(Personas!G27))*(1-N(Personas!$E$12))))</f>
        <v/>
      </c>
      <c r="H14" s="17">
        <f>IF(Personas!$A$12="","",MAX(0,(Personas!$D$12-N(Personas!H27))*(1-N(Personas!$E$12))))</f>
        <v/>
      </c>
      <c r="I14" s="17">
        <f>IF(Personas!$A$12="","",MAX(0,(Personas!$D$12-N(Personas!I27))*(1-N(Personas!$E$12))))</f>
        <v/>
      </c>
      <c r="J14" s="17">
        <f>IF(Personas!$A$12="","",MAX(0,(Personas!$D$12-N(Personas!J27))*(1-N(Personas!$E$12))))</f>
        <v/>
      </c>
      <c r="K14" s="17">
        <f>IF(Personas!$A$12="","",MAX(0,(Personas!$D$12-N(Personas!K27))*(1-N(Personas!$E$12))))</f>
        <v/>
      </c>
      <c r="L14" s="17">
        <f>IF(Personas!$A$12="","",MAX(0,(Personas!$D$12-N(Personas!L27))*(1-N(Personas!$E$12))))</f>
        <v/>
      </c>
      <c r="M14" s="17">
        <f>IF(Personas!$A$12="","",MAX(0,(Personas!$D$12-N(Personas!M27))*(1-N(Personas!$E$12))))</f>
        <v/>
      </c>
      <c r="N14" s="17">
        <f>IF(Personas!$A$12="","",MAX(0,(Personas!$D$12-N(Personas!N27))*(1-N(Personas!$E$12))))</f>
        <v/>
      </c>
      <c r="O14" s="17">
        <f>IF(Personas!$A$12="","",MAX(0,(Personas!$D$12-N(Personas!O27))*(1-N(Personas!$E$12))))</f>
        <v/>
      </c>
      <c r="P14" s="17">
        <f>IF(Personas!$A$12="","",MAX(0,(Personas!$D$12-N(Personas!P27))*(1-N(Personas!$E$12))))</f>
        <v/>
      </c>
      <c r="Q14" s="17">
        <f>IF(Personas!$A$12="","",MAX(0,(Personas!$D$12-N(Personas!Q27))*(1-N(Personas!$E$12))))</f>
        <v/>
      </c>
      <c r="R14" s="17">
        <f>IF(Personas!$A$12="","",MAX(0,(Personas!$D$12-N(Personas!R27))*(1-N(Personas!$E$12))))</f>
        <v/>
      </c>
      <c r="S14" s="17">
        <f>IF(Personas!$A$12="","",MAX(0,(Personas!$D$12-N(Personas!S27))*(1-N(Personas!$E$12))))</f>
        <v/>
      </c>
      <c r="T14" s="17">
        <f>IF(Personas!$A$12="","",MAX(0,(Personas!$D$12-N(Personas!T27))*(1-N(Personas!$E$12))))</f>
        <v/>
      </c>
      <c r="U14" s="17">
        <f>IF(Personas!$A$12="","",MAX(0,(Personas!$D$12-N(Personas!U27))*(1-N(Personas!$E$12))))</f>
        <v/>
      </c>
      <c r="V14" s="17">
        <f>IF(Personas!$A$12="","",MAX(0,(Personas!$D$12-N(Personas!V27))*(1-N(Personas!$E$12))))</f>
        <v/>
      </c>
      <c r="W14" s="17">
        <f>IF(Personas!$A$12="","",MAX(0,(Personas!$D$12-N(Personas!W27))*(1-N(Personas!$E$12))))</f>
        <v/>
      </c>
      <c r="X14" s="17">
        <f>IF(Personas!$A$12="","",MAX(0,(Personas!$D$12-N(Personas!X27))*(1-N(Personas!$E$12))))</f>
        <v/>
      </c>
      <c r="Y14" s="17">
        <f>IF(Personas!$A$12="","",MAX(0,(Personas!$D$12-N(Personas!Y27))*(1-N(Personas!$E$12))))</f>
        <v/>
      </c>
      <c r="Z14" s="17">
        <f>IF(Personas!$A$12="","",MAX(0,(Personas!$D$12-N(Personas!Z27))*(1-N(Personas!$E$12))))</f>
        <v/>
      </c>
      <c r="AA14" s="17">
        <f>IF(Personas!$A$12="","",MAX(0,(Personas!$D$12-N(Personas!AA27))*(1-N(Personas!$E$12))))</f>
        <v/>
      </c>
      <c r="AB14" s="17">
        <f>IF(Personas!$A$12="","",MAX(0,(Personas!$D$12-N(Personas!AB27))*(1-N(Personas!$E$12))))</f>
        <v/>
      </c>
    </row>
    <row r="15">
      <c r="A15" s="15">
        <f>IF(Personas!$A$13="","",Personas!$A$13)</f>
        <v/>
      </c>
      <c r="B15" s="15">
        <f>IF(Personas!$A$13="","",Personas!$B$13)</f>
        <v/>
      </c>
      <c r="C15" s="17">
        <f>IF(Personas!$A$13="","",MAX(0,(Personas!$D$13-N(Personas!C28))*(1-N(Personas!$E$13))))</f>
        <v/>
      </c>
      <c r="D15" s="17">
        <f>IF(Personas!$A$13="","",MAX(0,(Personas!$D$13-N(Personas!D28))*(1-N(Personas!$E$13))))</f>
        <v/>
      </c>
      <c r="E15" s="17">
        <f>IF(Personas!$A$13="","",MAX(0,(Personas!$D$13-N(Personas!E28))*(1-N(Personas!$E$13))))</f>
        <v/>
      </c>
      <c r="F15" s="17">
        <f>IF(Personas!$A$13="","",MAX(0,(Personas!$D$13-N(Personas!F28))*(1-N(Personas!$E$13))))</f>
        <v/>
      </c>
      <c r="G15" s="17">
        <f>IF(Personas!$A$13="","",MAX(0,(Personas!$D$13-N(Personas!G28))*(1-N(Personas!$E$13))))</f>
        <v/>
      </c>
      <c r="H15" s="17">
        <f>IF(Personas!$A$13="","",MAX(0,(Personas!$D$13-N(Personas!H28))*(1-N(Personas!$E$13))))</f>
        <v/>
      </c>
      <c r="I15" s="17">
        <f>IF(Personas!$A$13="","",MAX(0,(Personas!$D$13-N(Personas!I28))*(1-N(Personas!$E$13))))</f>
        <v/>
      </c>
      <c r="J15" s="17">
        <f>IF(Personas!$A$13="","",MAX(0,(Personas!$D$13-N(Personas!J28))*(1-N(Personas!$E$13))))</f>
        <v/>
      </c>
      <c r="K15" s="17">
        <f>IF(Personas!$A$13="","",MAX(0,(Personas!$D$13-N(Personas!K28))*(1-N(Personas!$E$13))))</f>
        <v/>
      </c>
      <c r="L15" s="17">
        <f>IF(Personas!$A$13="","",MAX(0,(Personas!$D$13-N(Personas!L28))*(1-N(Personas!$E$13))))</f>
        <v/>
      </c>
      <c r="M15" s="17">
        <f>IF(Personas!$A$13="","",MAX(0,(Personas!$D$13-N(Personas!M28))*(1-N(Personas!$E$13))))</f>
        <v/>
      </c>
      <c r="N15" s="17">
        <f>IF(Personas!$A$13="","",MAX(0,(Personas!$D$13-N(Personas!N28))*(1-N(Personas!$E$13))))</f>
        <v/>
      </c>
      <c r="O15" s="17">
        <f>IF(Personas!$A$13="","",MAX(0,(Personas!$D$13-N(Personas!O28))*(1-N(Personas!$E$13))))</f>
        <v/>
      </c>
      <c r="P15" s="17">
        <f>IF(Personas!$A$13="","",MAX(0,(Personas!$D$13-N(Personas!P28))*(1-N(Personas!$E$13))))</f>
        <v/>
      </c>
      <c r="Q15" s="17">
        <f>IF(Personas!$A$13="","",MAX(0,(Personas!$D$13-N(Personas!Q28))*(1-N(Personas!$E$13))))</f>
        <v/>
      </c>
      <c r="R15" s="17">
        <f>IF(Personas!$A$13="","",MAX(0,(Personas!$D$13-N(Personas!R28))*(1-N(Personas!$E$13))))</f>
        <v/>
      </c>
      <c r="S15" s="17">
        <f>IF(Personas!$A$13="","",MAX(0,(Personas!$D$13-N(Personas!S28))*(1-N(Personas!$E$13))))</f>
        <v/>
      </c>
      <c r="T15" s="17">
        <f>IF(Personas!$A$13="","",MAX(0,(Personas!$D$13-N(Personas!T28))*(1-N(Personas!$E$13))))</f>
        <v/>
      </c>
      <c r="U15" s="17">
        <f>IF(Personas!$A$13="","",MAX(0,(Personas!$D$13-N(Personas!U28))*(1-N(Personas!$E$13))))</f>
        <v/>
      </c>
      <c r="V15" s="17">
        <f>IF(Personas!$A$13="","",MAX(0,(Personas!$D$13-N(Personas!V28))*(1-N(Personas!$E$13))))</f>
        <v/>
      </c>
      <c r="W15" s="17">
        <f>IF(Personas!$A$13="","",MAX(0,(Personas!$D$13-N(Personas!W28))*(1-N(Personas!$E$13))))</f>
        <v/>
      </c>
      <c r="X15" s="17">
        <f>IF(Personas!$A$13="","",MAX(0,(Personas!$D$13-N(Personas!X28))*(1-N(Personas!$E$13))))</f>
        <v/>
      </c>
      <c r="Y15" s="17">
        <f>IF(Personas!$A$13="","",MAX(0,(Personas!$D$13-N(Personas!Y28))*(1-N(Personas!$E$13))))</f>
        <v/>
      </c>
      <c r="Z15" s="17">
        <f>IF(Personas!$A$13="","",MAX(0,(Personas!$D$13-N(Personas!Z28))*(1-N(Personas!$E$13))))</f>
        <v/>
      </c>
      <c r="AA15" s="17">
        <f>IF(Personas!$A$13="","",MAX(0,(Personas!$D$13-N(Personas!AA28))*(1-N(Personas!$E$13))))</f>
        <v/>
      </c>
      <c r="AB15" s="17">
        <f>IF(Personas!$A$13="","",MAX(0,(Personas!$D$13-N(Personas!AB28))*(1-N(Personas!$E$13))))</f>
        <v/>
      </c>
    </row>
    <row r="16">
      <c r="A16" s="15">
        <f>IF(Personas!$A$14="","",Personas!$A$14)</f>
        <v/>
      </c>
      <c r="B16" s="15">
        <f>IF(Personas!$A$14="","",Personas!$B$14)</f>
        <v/>
      </c>
      <c r="C16" s="17">
        <f>IF(Personas!$A$14="","",MAX(0,(Personas!$D$14-N(Personas!C29))*(1-N(Personas!$E$14))))</f>
        <v/>
      </c>
      <c r="D16" s="17">
        <f>IF(Personas!$A$14="","",MAX(0,(Personas!$D$14-N(Personas!D29))*(1-N(Personas!$E$14))))</f>
        <v/>
      </c>
      <c r="E16" s="17">
        <f>IF(Personas!$A$14="","",MAX(0,(Personas!$D$14-N(Personas!E29))*(1-N(Personas!$E$14))))</f>
        <v/>
      </c>
      <c r="F16" s="17">
        <f>IF(Personas!$A$14="","",MAX(0,(Personas!$D$14-N(Personas!F29))*(1-N(Personas!$E$14))))</f>
        <v/>
      </c>
      <c r="G16" s="17">
        <f>IF(Personas!$A$14="","",MAX(0,(Personas!$D$14-N(Personas!G29))*(1-N(Personas!$E$14))))</f>
        <v/>
      </c>
      <c r="H16" s="17">
        <f>IF(Personas!$A$14="","",MAX(0,(Personas!$D$14-N(Personas!H29))*(1-N(Personas!$E$14))))</f>
        <v/>
      </c>
      <c r="I16" s="17">
        <f>IF(Personas!$A$14="","",MAX(0,(Personas!$D$14-N(Personas!I29))*(1-N(Personas!$E$14))))</f>
        <v/>
      </c>
      <c r="J16" s="17">
        <f>IF(Personas!$A$14="","",MAX(0,(Personas!$D$14-N(Personas!J29))*(1-N(Personas!$E$14))))</f>
        <v/>
      </c>
      <c r="K16" s="17">
        <f>IF(Personas!$A$14="","",MAX(0,(Personas!$D$14-N(Personas!K29))*(1-N(Personas!$E$14))))</f>
        <v/>
      </c>
      <c r="L16" s="17">
        <f>IF(Personas!$A$14="","",MAX(0,(Personas!$D$14-N(Personas!L29))*(1-N(Personas!$E$14))))</f>
        <v/>
      </c>
      <c r="M16" s="17">
        <f>IF(Personas!$A$14="","",MAX(0,(Personas!$D$14-N(Personas!M29))*(1-N(Personas!$E$14))))</f>
        <v/>
      </c>
      <c r="N16" s="17">
        <f>IF(Personas!$A$14="","",MAX(0,(Personas!$D$14-N(Personas!N29))*(1-N(Personas!$E$14))))</f>
        <v/>
      </c>
      <c r="O16" s="17">
        <f>IF(Personas!$A$14="","",MAX(0,(Personas!$D$14-N(Personas!O29))*(1-N(Personas!$E$14))))</f>
        <v/>
      </c>
      <c r="P16" s="17">
        <f>IF(Personas!$A$14="","",MAX(0,(Personas!$D$14-N(Personas!P29))*(1-N(Personas!$E$14))))</f>
        <v/>
      </c>
      <c r="Q16" s="17">
        <f>IF(Personas!$A$14="","",MAX(0,(Personas!$D$14-N(Personas!Q29))*(1-N(Personas!$E$14))))</f>
        <v/>
      </c>
      <c r="R16" s="17">
        <f>IF(Personas!$A$14="","",MAX(0,(Personas!$D$14-N(Personas!R29))*(1-N(Personas!$E$14))))</f>
        <v/>
      </c>
      <c r="S16" s="17">
        <f>IF(Personas!$A$14="","",MAX(0,(Personas!$D$14-N(Personas!S29))*(1-N(Personas!$E$14))))</f>
        <v/>
      </c>
      <c r="T16" s="17">
        <f>IF(Personas!$A$14="","",MAX(0,(Personas!$D$14-N(Personas!T29))*(1-N(Personas!$E$14))))</f>
        <v/>
      </c>
      <c r="U16" s="17">
        <f>IF(Personas!$A$14="","",MAX(0,(Personas!$D$14-N(Personas!U29))*(1-N(Personas!$E$14))))</f>
        <v/>
      </c>
      <c r="V16" s="17">
        <f>IF(Personas!$A$14="","",MAX(0,(Personas!$D$14-N(Personas!V29))*(1-N(Personas!$E$14))))</f>
        <v/>
      </c>
      <c r="W16" s="17">
        <f>IF(Personas!$A$14="","",MAX(0,(Personas!$D$14-N(Personas!W29))*(1-N(Personas!$E$14))))</f>
        <v/>
      </c>
      <c r="X16" s="17">
        <f>IF(Personas!$A$14="","",MAX(0,(Personas!$D$14-N(Personas!X29))*(1-N(Personas!$E$14))))</f>
        <v/>
      </c>
      <c r="Y16" s="17">
        <f>IF(Personas!$A$14="","",MAX(0,(Personas!$D$14-N(Personas!Y29))*(1-N(Personas!$E$14))))</f>
        <v/>
      </c>
      <c r="Z16" s="17">
        <f>IF(Personas!$A$14="","",MAX(0,(Personas!$D$14-N(Personas!Z29))*(1-N(Personas!$E$14))))</f>
        <v/>
      </c>
      <c r="AA16" s="17">
        <f>IF(Personas!$A$14="","",MAX(0,(Personas!$D$14-N(Personas!AA29))*(1-N(Personas!$E$14))))</f>
        <v/>
      </c>
      <c r="AB16" s="17">
        <f>IF(Personas!$A$14="","",MAX(0,(Personas!$D$14-N(Personas!AB29))*(1-N(Personas!$E$14))))</f>
        <v/>
      </c>
    </row>
    <row r="17">
      <c r="A17" s="15">
        <f>IF(Personas!$A$15="","",Personas!$A$15)</f>
        <v/>
      </c>
      <c r="B17" s="15">
        <f>IF(Personas!$A$15="","",Personas!$B$15)</f>
        <v/>
      </c>
      <c r="C17" s="17">
        <f>IF(Personas!$A$15="","",MAX(0,(Personas!$D$15-N(Personas!C30))*(1-N(Personas!$E$15))))</f>
        <v/>
      </c>
      <c r="D17" s="17">
        <f>IF(Personas!$A$15="","",MAX(0,(Personas!$D$15-N(Personas!D30))*(1-N(Personas!$E$15))))</f>
        <v/>
      </c>
      <c r="E17" s="17">
        <f>IF(Personas!$A$15="","",MAX(0,(Personas!$D$15-N(Personas!E30))*(1-N(Personas!$E$15))))</f>
        <v/>
      </c>
      <c r="F17" s="17">
        <f>IF(Personas!$A$15="","",MAX(0,(Personas!$D$15-N(Personas!F30))*(1-N(Personas!$E$15))))</f>
        <v/>
      </c>
      <c r="G17" s="17">
        <f>IF(Personas!$A$15="","",MAX(0,(Personas!$D$15-N(Personas!G30))*(1-N(Personas!$E$15))))</f>
        <v/>
      </c>
      <c r="H17" s="17">
        <f>IF(Personas!$A$15="","",MAX(0,(Personas!$D$15-N(Personas!H30))*(1-N(Personas!$E$15))))</f>
        <v/>
      </c>
      <c r="I17" s="17">
        <f>IF(Personas!$A$15="","",MAX(0,(Personas!$D$15-N(Personas!I30))*(1-N(Personas!$E$15))))</f>
        <v/>
      </c>
      <c r="J17" s="17">
        <f>IF(Personas!$A$15="","",MAX(0,(Personas!$D$15-N(Personas!J30))*(1-N(Personas!$E$15))))</f>
        <v/>
      </c>
      <c r="K17" s="17">
        <f>IF(Personas!$A$15="","",MAX(0,(Personas!$D$15-N(Personas!K30))*(1-N(Personas!$E$15))))</f>
        <v/>
      </c>
      <c r="L17" s="17">
        <f>IF(Personas!$A$15="","",MAX(0,(Personas!$D$15-N(Personas!L30))*(1-N(Personas!$E$15))))</f>
        <v/>
      </c>
      <c r="M17" s="17">
        <f>IF(Personas!$A$15="","",MAX(0,(Personas!$D$15-N(Personas!M30))*(1-N(Personas!$E$15))))</f>
        <v/>
      </c>
      <c r="N17" s="17">
        <f>IF(Personas!$A$15="","",MAX(0,(Personas!$D$15-N(Personas!N30))*(1-N(Personas!$E$15))))</f>
        <v/>
      </c>
      <c r="O17" s="17">
        <f>IF(Personas!$A$15="","",MAX(0,(Personas!$D$15-N(Personas!O30))*(1-N(Personas!$E$15))))</f>
        <v/>
      </c>
      <c r="P17" s="17">
        <f>IF(Personas!$A$15="","",MAX(0,(Personas!$D$15-N(Personas!P30))*(1-N(Personas!$E$15))))</f>
        <v/>
      </c>
      <c r="Q17" s="17">
        <f>IF(Personas!$A$15="","",MAX(0,(Personas!$D$15-N(Personas!Q30))*(1-N(Personas!$E$15))))</f>
        <v/>
      </c>
      <c r="R17" s="17">
        <f>IF(Personas!$A$15="","",MAX(0,(Personas!$D$15-N(Personas!R30))*(1-N(Personas!$E$15))))</f>
        <v/>
      </c>
      <c r="S17" s="17">
        <f>IF(Personas!$A$15="","",MAX(0,(Personas!$D$15-N(Personas!S30))*(1-N(Personas!$E$15))))</f>
        <v/>
      </c>
      <c r="T17" s="17">
        <f>IF(Personas!$A$15="","",MAX(0,(Personas!$D$15-N(Personas!T30))*(1-N(Personas!$E$15))))</f>
        <v/>
      </c>
      <c r="U17" s="17">
        <f>IF(Personas!$A$15="","",MAX(0,(Personas!$D$15-N(Personas!U30))*(1-N(Personas!$E$15))))</f>
        <v/>
      </c>
      <c r="V17" s="17">
        <f>IF(Personas!$A$15="","",MAX(0,(Personas!$D$15-N(Personas!V30))*(1-N(Personas!$E$15))))</f>
        <v/>
      </c>
      <c r="W17" s="17">
        <f>IF(Personas!$A$15="","",MAX(0,(Personas!$D$15-N(Personas!W30))*(1-N(Personas!$E$15))))</f>
        <v/>
      </c>
      <c r="X17" s="17">
        <f>IF(Personas!$A$15="","",MAX(0,(Personas!$D$15-N(Personas!X30))*(1-N(Personas!$E$15))))</f>
        <v/>
      </c>
      <c r="Y17" s="17">
        <f>IF(Personas!$A$15="","",MAX(0,(Personas!$D$15-N(Personas!Y30))*(1-N(Personas!$E$15))))</f>
        <v/>
      </c>
      <c r="Z17" s="17">
        <f>IF(Personas!$A$15="","",MAX(0,(Personas!$D$15-N(Personas!Z30))*(1-N(Personas!$E$15))))</f>
        <v/>
      </c>
      <c r="AA17" s="17">
        <f>IF(Personas!$A$15="","",MAX(0,(Personas!$D$15-N(Personas!AA30))*(1-N(Personas!$E$15))))</f>
        <v/>
      </c>
      <c r="AB17" s="17">
        <f>IF(Personas!$A$15="","",MAX(0,(Personas!$D$15-N(Personas!AB30))*(1-N(Personas!$E$15))))</f>
        <v/>
      </c>
    </row>
    <row r="18">
      <c r="A18" s="24" t="inlineStr">
        <is>
          <t>Total estudio</t>
        </is>
      </c>
      <c r="B18" s="15" t="n"/>
      <c r="C18" s="21">
        <f>SUM(C8:C17)</f>
        <v/>
      </c>
      <c r="D18" s="21">
        <f>SUM(D8:D17)</f>
        <v/>
      </c>
      <c r="E18" s="21">
        <f>SUM(E8:E17)</f>
        <v/>
      </c>
      <c r="F18" s="21">
        <f>SUM(F8:F17)</f>
        <v/>
      </c>
      <c r="G18" s="21">
        <f>SUM(G8:G17)</f>
        <v/>
      </c>
      <c r="H18" s="21">
        <f>SUM(H8:H17)</f>
        <v/>
      </c>
      <c r="I18" s="21">
        <f>SUM(I8:I17)</f>
        <v/>
      </c>
      <c r="J18" s="21">
        <f>SUM(J8:J17)</f>
        <v/>
      </c>
      <c r="K18" s="21">
        <f>SUM(K8:K17)</f>
        <v/>
      </c>
      <c r="L18" s="21">
        <f>SUM(L8:L17)</f>
        <v/>
      </c>
      <c r="M18" s="21">
        <f>SUM(M8:M17)</f>
        <v/>
      </c>
      <c r="N18" s="21">
        <f>SUM(N8:N17)</f>
        <v/>
      </c>
      <c r="O18" s="21">
        <f>SUM(O8:O17)</f>
        <v/>
      </c>
      <c r="P18" s="21">
        <f>SUM(P8:P17)</f>
        <v/>
      </c>
      <c r="Q18" s="21">
        <f>SUM(Q8:Q17)</f>
        <v/>
      </c>
      <c r="R18" s="21">
        <f>SUM(R8:R17)</f>
        <v/>
      </c>
      <c r="S18" s="21">
        <f>SUM(S8:S17)</f>
        <v/>
      </c>
      <c r="T18" s="21">
        <f>SUM(T8:T17)</f>
        <v/>
      </c>
      <c r="U18" s="21">
        <f>SUM(U8:U17)</f>
        <v/>
      </c>
      <c r="V18" s="21">
        <f>SUM(V8:V17)</f>
        <v/>
      </c>
      <c r="W18" s="21">
        <f>SUM(W8:W17)</f>
        <v/>
      </c>
      <c r="X18" s="21">
        <f>SUM(X8:X17)</f>
        <v/>
      </c>
      <c r="Y18" s="21">
        <f>SUM(Y8:Y17)</f>
        <v/>
      </c>
      <c r="Z18" s="21">
        <f>SUM(Z8:Z17)</f>
        <v/>
      </c>
      <c r="AA18" s="21">
        <f>SUM(AA8:AA17)</f>
        <v/>
      </c>
      <c r="AB18" s="21">
        <f>SUM(AB8:AB17)</f>
        <v/>
      </c>
    </row>
    <row r="21">
      <c r="A21" s="22" t="inlineStr">
        <is>
          <t>2. Horas asignadas: solo confirmado</t>
        </is>
      </c>
      <c r="B21" s="23" t="n"/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</row>
    <row r="22">
      <c r="A22" s="7" t="inlineStr">
        <is>
          <t>Persona</t>
        </is>
      </c>
      <c r="B22" s="7" t="inlineStr">
        <is>
          <t>Rol</t>
        </is>
      </c>
      <c r="C22" s="7">
        <f>Personas!C$19</f>
        <v/>
      </c>
      <c r="D22" s="7">
        <f>Personas!D$19</f>
        <v/>
      </c>
      <c r="E22" s="7">
        <f>Personas!E$19</f>
        <v/>
      </c>
      <c r="F22" s="7">
        <f>Personas!F$19</f>
        <v/>
      </c>
      <c r="G22" s="7">
        <f>Personas!G$19</f>
        <v/>
      </c>
      <c r="H22" s="7">
        <f>Personas!H$19</f>
        <v/>
      </c>
      <c r="I22" s="7">
        <f>Personas!I$19</f>
        <v/>
      </c>
      <c r="J22" s="7">
        <f>Personas!J$19</f>
        <v/>
      </c>
      <c r="K22" s="7">
        <f>Personas!K$19</f>
        <v/>
      </c>
      <c r="L22" s="7">
        <f>Personas!L$19</f>
        <v/>
      </c>
      <c r="M22" s="7">
        <f>Personas!M$19</f>
        <v/>
      </c>
      <c r="N22" s="7">
        <f>Personas!N$19</f>
        <v/>
      </c>
      <c r="O22" s="7">
        <f>Personas!O$19</f>
        <v/>
      </c>
      <c r="P22" s="7">
        <f>Personas!P$19</f>
        <v/>
      </c>
      <c r="Q22" s="7">
        <f>Personas!Q$19</f>
        <v/>
      </c>
      <c r="R22" s="7">
        <f>Personas!R$19</f>
        <v/>
      </c>
      <c r="S22" s="7">
        <f>Personas!S$19</f>
        <v/>
      </c>
      <c r="T22" s="7">
        <f>Personas!T$19</f>
        <v/>
      </c>
      <c r="U22" s="7">
        <f>Personas!U$19</f>
        <v/>
      </c>
      <c r="V22" s="7">
        <f>Personas!V$19</f>
        <v/>
      </c>
      <c r="W22" s="7">
        <f>Personas!W$19</f>
        <v/>
      </c>
      <c r="X22" s="7">
        <f>Personas!X$19</f>
        <v/>
      </c>
      <c r="Y22" s="7">
        <f>Personas!Y$19</f>
        <v/>
      </c>
      <c r="Z22" s="7">
        <f>Personas!Z$19</f>
        <v/>
      </c>
      <c r="AA22" s="7">
        <f>Personas!AA$19</f>
        <v/>
      </c>
      <c r="AB22" s="7">
        <f>Personas!AB$19</f>
        <v/>
      </c>
    </row>
    <row r="23">
      <c r="A23" s="7" t="inlineStr"/>
      <c r="B23" s="7" t="inlineStr"/>
      <c r="C23" s="14">
        <f>Personas!C$20</f>
        <v/>
      </c>
      <c r="D23" s="14">
        <f>Personas!D$20</f>
        <v/>
      </c>
      <c r="E23" s="14">
        <f>Personas!E$20</f>
        <v/>
      </c>
      <c r="F23" s="14">
        <f>Personas!F$20</f>
        <v/>
      </c>
      <c r="G23" s="14">
        <f>Personas!G$20</f>
        <v/>
      </c>
      <c r="H23" s="14">
        <f>Personas!H$20</f>
        <v/>
      </c>
      <c r="I23" s="14">
        <f>Personas!I$20</f>
        <v/>
      </c>
      <c r="J23" s="14">
        <f>Personas!J$20</f>
        <v/>
      </c>
      <c r="K23" s="14">
        <f>Personas!K$20</f>
        <v/>
      </c>
      <c r="L23" s="14">
        <f>Personas!L$20</f>
        <v/>
      </c>
      <c r="M23" s="14">
        <f>Personas!M$20</f>
        <v/>
      </c>
      <c r="N23" s="14">
        <f>Personas!N$20</f>
        <v/>
      </c>
      <c r="O23" s="14">
        <f>Personas!O$20</f>
        <v/>
      </c>
      <c r="P23" s="14">
        <f>Personas!P$20</f>
        <v/>
      </c>
      <c r="Q23" s="14">
        <f>Personas!Q$20</f>
        <v/>
      </c>
      <c r="R23" s="14">
        <f>Personas!R$20</f>
        <v/>
      </c>
      <c r="S23" s="14">
        <f>Personas!S$20</f>
        <v/>
      </c>
      <c r="T23" s="14">
        <f>Personas!T$20</f>
        <v/>
      </c>
      <c r="U23" s="14">
        <f>Personas!U$20</f>
        <v/>
      </c>
      <c r="V23" s="14">
        <f>Personas!V$20</f>
        <v/>
      </c>
      <c r="W23" s="14">
        <f>Personas!W$20</f>
        <v/>
      </c>
      <c r="X23" s="14">
        <f>Personas!X$20</f>
        <v/>
      </c>
      <c r="Y23" s="14">
        <f>Personas!Y$20</f>
        <v/>
      </c>
      <c r="Z23" s="14">
        <f>Personas!Z$20</f>
        <v/>
      </c>
      <c r="AA23" s="14">
        <f>Personas!AA$20</f>
        <v/>
      </c>
      <c r="AB23" s="14">
        <f>Personas!AB$20</f>
        <v/>
      </c>
    </row>
    <row r="24">
      <c r="A24" s="15">
        <f>IF(Personas!$A$6="","",Personas!$A$6)</f>
        <v/>
      </c>
      <c r="B24" s="15">
        <f>IF(Personas!$A$6="","",Personas!$B$6)</f>
        <v/>
      </c>
      <c r="C24" s="17">
        <f>IF($A24="","",SUMPRODUCT((Asignaciones!$A$5:$A$104=$A24)*(Asignaciones!$G$5:$G$104="Confirmado")*(Asignaciones!$D$5:$D$104&lt;=C$6)*(Asignaciones!$D$5:$D$104+Asignaciones!$E$5:$E$104-1&gt;=C$6)*Asignaciones!$F$5:$F$104))</f>
        <v/>
      </c>
      <c r="D24" s="17">
        <f>IF($A24="","",SUMPRODUCT((Asignaciones!$A$5:$A$104=$A24)*(Asignaciones!$G$5:$G$104="Confirmado")*(Asignaciones!$D$5:$D$104&lt;=D$6)*(Asignaciones!$D$5:$D$104+Asignaciones!$E$5:$E$104-1&gt;=D$6)*Asignaciones!$F$5:$F$104))</f>
        <v/>
      </c>
      <c r="E24" s="17">
        <f>IF($A24="","",SUMPRODUCT((Asignaciones!$A$5:$A$104=$A24)*(Asignaciones!$G$5:$G$104="Confirmado")*(Asignaciones!$D$5:$D$104&lt;=E$6)*(Asignaciones!$D$5:$D$104+Asignaciones!$E$5:$E$104-1&gt;=E$6)*Asignaciones!$F$5:$F$104))</f>
        <v/>
      </c>
      <c r="F24" s="17">
        <f>IF($A24="","",SUMPRODUCT((Asignaciones!$A$5:$A$104=$A24)*(Asignaciones!$G$5:$G$104="Confirmado")*(Asignaciones!$D$5:$D$104&lt;=F$6)*(Asignaciones!$D$5:$D$104+Asignaciones!$E$5:$E$104-1&gt;=F$6)*Asignaciones!$F$5:$F$104))</f>
        <v/>
      </c>
      <c r="G24" s="17">
        <f>IF($A24="","",SUMPRODUCT((Asignaciones!$A$5:$A$104=$A24)*(Asignaciones!$G$5:$G$104="Confirmado")*(Asignaciones!$D$5:$D$104&lt;=G$6)*(Asignaciones!$D$5:$D$104+Asignaciones!$E$5:$E$104-1&gt;=G$6)*Asignaciones!$F$5:$F$104))</f>
        <v/>
      </c>
      <c r="H24" s="17">
        <f>IF($A24="","",SUMPRODUCT((Asignaciones!$A$5:$A$104=$A24)*(Asignaciones!$G$5:$G$104="Confirmado")*(Asignaciones!$D$5:$D$104&lt;=H$6)*(Asignaciones!$D$5:$D$104+Asignaciones!$E$5:$E$104-1&gt;=H$6)*Asignaciones!$F$5:$F$104))</f>
        <v/>
      </c>
      <c r="I24" s="17">
        <f>IF($A24="","",SUMPRODUCT((Asignaciones!$A$5:$A$104=$A24)*(Asignaciones!$G$5:$G$104="Confirmado")*(Asignaciones!$D$5:$D$104&lt;=I$6)*(Asignaciones!$D$5:$D$104+Asignaciones!$E$5:$E$104-1&gt;=I$6)*Asignaciones!$F$5:$F$104))</f>
        <v/>
      </c>
      <c r="J24" s="17">
        <f>IF($A24="","",SUMPRODUCT((Asignaciones!$A$5:$A$104=$A24)*(Asignaciones!$G$5:$G$104="Confirmado")*(Asignaciones!$D$5:$D$104&lt;=J$6)*(Asignaciones!$D$5:$D$104+Asignaciones!$E$5:$E$104-1&gt;=J$6)*Asignaciones!$F$5:$F$104))</f>
        <v/>
      </c>
      <c r="K24" s="17">
        <f>IF($A24="","",SUMPRODUCT((Asignaciones!$A$5:$A$104=$A24)*(Asignaciones!$G$5:$G$104="Confirmado")*(Asignaciones!$D$5:$D$104&lt;=K$6)*(Asignaciones!$D$5:$D$104+Asignaciones!$E$5:$E$104-1&gt;=K$6)*Asignaciones!$F$5:$F$104))</f>
        <v/>
      </c>
      <c r="L24" s="17">
        <f>IF($A24="","",SUMPRODUCT((Asignaciones!$A$5:$A$104=$A24)*(Asignaciones!$G$5:$G$104="Confirmado")*(Asignaciones!$D$5:$D$104&lt;=L$6)*(Asignaciones!$D$5:$D$104+Asignaciones!$E$5:$E$104-1&gt;=L$6)*Asignaciones!$F$5:$F$104))</f>
        <v/>
      </c>
      <c r="M24" s="17">
        <f>IF($A24="","",SUMPRODUCT((Asignaciones!$A$5:$A$104=$A24)*(Asignaciones!$G$5:$G$104="Confirmado")*(Asignaciones!$D$5:$D$104&lt;=M$6)*(Asignaciones!$D$5:$D$104+Asignaciones!$E$5:$E$104-1&gt;=M$6)*Asignaciones!$F$5:$F$104))</f>
        <v/>
      </c>
      <c r="N24" s="17">
        <f>IF($A24="","",SUMPRODUCT((Asignaciones!$A$5:$A$104=$A24)*(Asignaciones!$G$5:$G$104="Confirmado")*(Asignaciones!$D$5:$D$104&lt;=N$6)*(Asignaciones!$D$5:$D$104+Asignaciones!$E$5:$E$104-1&gt;=N$6)*Asignaciones!$F$5:$F$104))</f>
        <v/>
      </c>
      <c r="O24" s="17">
        <f>IF($A24="","",SUMPRODUCT((Asignaciones!$A$5:$A$104=$A24)*(Asignaciones!$G$5:$G$104="Confirmado")*(Asignaciones!$D$5:$D$104&lt;=O$6)*(Asignaciones!$D$5:$D$104+Asignaciones!$E$5:$E$104-1&gt;=O$6)*Asignaciones!$F$5:$F$104))</f>
        <v/>
      </c>
      <c r="P24" s="17">
        <f>IF($A24="","",SUMPRODUCT((Asignaciones!$A$5:$A$104=$A24)*(Asignaciones!$G$5:$G$104="Confirmado")*(Asignaciones!$D$5:$D$104&lt;=P$6)*(Asignaciones!$D$5:$D$104+Asignaciones!$E$5:$E$104-1&gt;=P$6)*Asignaciones!$F$5:$F$104))</f>
        <v/>
      </c>
      <c r="Q24" s="17">
        <f>IF($A24="","",SUMPRODUCT((Asignaciones!$A$5:$A$104=$A24)*(Asignaciones!$G$5:$G$104="Confirmado")*(Asignaciones!$D$5:$D$104&lt;=Q$6)*(Asignaciones!$D$5:$D$104+Asignaciones!$E$5:$E$104-1&gt;=Q$6)*Asignaciones!$F$5:$F$104))</f>
        <v/>
      </c>
      <c r="R24" s="17">
        <f>IF($A24="","",SUMPRODUCT((Asignaciones!$A$5:$A$104=$A24)*(Asignaciones!$G$5:$G$104="Confirmado")*(Asignaciones!$D$5:$D$104&lt;=R$6)*(Asignaciones!$D$5:$D$104+Asignaciones!$E$5:$E$104-1&gt;=R$6)*Asignaciones!$F$5:$F$104))</f>
        <v/>
      </c>
      <c r="S24" s="17">
        <f>IF($A24="","",SUMPRODUCT((Asignaciones!$A$5:$A$104=$A24)*(Asignaciones!$G$5:$G$104="Confirmado")*(Asignaciones!$D$5:$D$104&lt;=S$6)*(Asignaciones!$D$5:$D$104+Asignaciones!$E$5:$E$104-1&gt;=S$6)*Asignaciones!$F$5:$F$104))</f>
        <v/>
      </c>
      <c r="T24" s="17">
        <f>IF($A24="","",SUMPRODUCT((Asignaciones!$A$5:$A$104=$A24)*(Asignaciones!$G$5:$G$104="Confirmado")*(Asignaciones!$D$5:$D$104&lt;=T$6)*(Asignaciones!$D$5:$D$104+Asignaciones!$E$5:$E$104-1&gt;=T$6)*Asignaciones!$F$5:$F$104))</f>
        <v/>
      </c>
      <c r="U24" s="17">
        <f>IF($A24="","",SUMPRODUCT((Asignaciones!$A$5:$A$104=$A24)*(Asignaciones!$G$5:$G$104="Confirmado")*(Asignaciones!$D$5:$D$104&lt;=U$6)*(Asignaciones!$D$5:$D$104+Asignaciones!$E$5:$E$104-1&gt;=U$6)*Asignaciones!$F$5:$F$104))</f>
        <v/>
      </c>
      <c r="V24" s="17">
        <f>IF($A24="","",SUMPRODUCT((Asignaciones!$A$5:$A$104=$A24)*(Asignaciones!$G$5:$G$104="Confirmado")*(Asignaciones!$D$5:$D$104&lt;=V$6)*(Asignaciones!$D$5:$D$104+Asignaciones!$E$5:$E$104-1&gt;=V$6)*Asignaciones!$F$5:$F$104))</f>
        <v/>
      </c>
      <c r="W24" s="17">
        <f>IF($A24="","",SUMPRODUCT((Asignaciones!$A$5:$A$104=$A24)*(Asignaciones!$G$5:$G$104="Confirmado")*(Asignaciones!$D$5:$D$104&lt;=W$6)*(Asignaciones!$D$5:$D$104+Asignaciones!$E$5:$E$104-1&gt;=W$6)*Asignaciones!$F$5:$F$104))</f>
        <v/>
      </c>
      <c r="X24" s="17">
        <f>IF($A24="","",SUMPRODUCT((Asignaciones!$A$5:$A$104=$A24)*(Asignaciones!$G$5:$G$104="Confirmado")*(Asignaciones!$D$5:$D$104&lt;=X$6)*(Asignaciones!$D$5:$D$104+Asignaciones!$E$5:$E$104-1&gt;=X$6)*Asignaciones!$F$5:$F$104))</f>
        <v/>
      </c>
      <c r="Y24" s="17">
        <f>IF($A24="","",SUMPRODUCT((Asignaciones!$A$5:$A$104=$A24)*(Asignaciones!$G$5:$G$104="Confirmado")*(Asignaciones!$D$5:$D$104&lt;=Y$6)*(Asignaciones!$D$5:$D$104+Asignaciones!$E$5:$E$104-1&gt;=Y$6)*Asignaciones!$F$5:$F$104))</f>
        <v/>
      </c>
      <c r="Z24" s="17">
        <f>IF($A24="","",SUMPRODUCT((Asignaciones!$A$5:$A$104=$A24)*(Asignaciones!$G$5:$G$104="Confirmado")*(Asignaciones!$D$5:$D$104&lt;=Z$6)*(Asignaciones!$D$5:$D$104+Asignaciones!$E$5:$E$104-1&gt;=Z$6)*Asignaciones!$F$5:$F$104))</f>
        <v/>
      </c>
      <c r="AA24" s="17">
        <f>IF($A24="","",SUMPRODUCT((Asignaciones!$A$5:$A$104=$A24)*(Asignaciones!$G$5:$G$104="Confirmado")*(Asignaciones!$D$5:$D$104&lt;=AA$6)*(Asignaciones!$D$5:$D$104+Asignaciones!$E$5:$E$104-1&gt;=AA$6)*Asignaciones!$F$5:$F$104))</f>
        <v/>
      </c>
      <c r="AB24" s="17">
        <f>IF($A24="","",SUMPRODUCT((Asignaciones!$A$5:$A$104=$A24)*(Asignaciones!$G$5:$G$104="Confirmado")*(Asignaciones!$D$5:$D$104&lt;=AB$6)*(Asignaciones!$D$5:$D$104+Asignaciones!$E$5:$E$104-1&gt;=AB$6)*Asignaciones!$F$5:$F$104))</f>
        <v/>
      </c>
    </row>
    <row r="25">
      <c r="A25" s="15">
        <f>IF(Personas!$A$7="","",Personas!$A$7)</f>
        <v/>
      </c>
      <c r="B25" s="15">
        <f>IF(Personas!$A$7="","",Personas!$B$7)</f>
        <v/>
      </c>
      <c r="C25" s="17">
        <f>IF($A25="","",SUMPRODUCT((Asignaciones!$A$5:$A$104=$A25)*(Asignaciones!$G$5:$G$104="Confirmado")*(Asignaciones!$D$5:$D$104&lt;=C$6)*(Asignaciones!$D$5:$D$104+Asignaciones!$E$5:$E$104-1&gt;=C$6)*Asignaciones!$F$5:$F$104))</f>
        <v/>
      </c>
      <c r="D25" s="17">
        <f>IF($A25="","",SUMPRODUCT((Asignaciones!$A$5:$A$104=$A25)*(Asignaciones!$G$5:$G$104="Confirmado")*(Asignaciones!$D$5:$D$104&lt;=D$6)*(Asignaciones!$D$5:$D$104+Asignaciones!$E$5:$E$104-1&gt;=D$6)*Asignaciones!$F$5:$F$104))</f>
        <v/>
      </c>
      <c r="E25" s="17">
        <f>IF($A25="","",SUMPRODUCT((Asignaciones!$A$5:$A$104=$A25)*(Asignaciones!$G$5:$G$104="Confirmado")*(Asignaciones!$D$5:$D$104&lt;=E$6)*(Asignaciones!$D$5:$D$104+Asignaciones!$E$5:$E$104-1&gt;=E$6)*Asignaciones!$F$5:$F$104))</f>
        <v/>
      </c>
      <c r="F25" s="17">
        <f>IF($A25="","",SUMPRODUCT((Asignaciones!$A$5:$A$104=$A25)*(Asignaciones!$G$5:$G$104="Confirmado")*(Asignaciones!$D$5:$D$104&lt;=F$6)*(Asignaciones!$D$5:$D$104+Asignaciones!$E$5:$E$104-1&gt;=F$6)*Asignaciones!$F$5:$F$104))</f>
        <v/>
      </c>
      <c r="G25" s="17">
        <f>IF($A25="","",SUMPRODUCT((Asignaciones!$A$5:$A$104=$A25)*(Asignaciones!$G$5:$G$104="Confirmado")*(Asignaciones!$D$5:$D$104&lt;=G$6)*(Asignaciones!$D$5:$D$104+Asignaciones!$E$5:$E$104-1&gt;=G$6)*Asignaciones!$F$5:$F$104))</f>
        <v/>
      </c>
      <c r="H25" s="17">
        <f>IF($A25="","",SUMPRODUCT((Asignaciones!$A$5:$A$104=$A25)*(Asignaciones!$G$5:$G$104="Confirmado")*(Asignaciones!$D$5:$D$104&lt;=H$6)*(Asignaciones!$D$5:$D$104+Asignaciones!$E$5:$E$104-1&gt;=H$6)*Asignaciones!$F$5:$F$104))</f>
        <v/>
      </c>
      <c r="I25" s="17">
        <f>IF($A25="","",SUMPRODUCT((Asignaciones!$A$5:$A$104=$A25)*(Asignaciones!$G$5:$G$104="Confirmado")*(Asignaciones!$D$5:$D$104&lt;=I$6)*(Asignaciones!$D$5:$D$104+Asignaciones!$E$5:$E$104-1&gt;=I$6)*Asignaciones!$F$5:$F$104))</f>
        <v/>
      </c>
      <c r="J25" s="17">
        <f>IF($A25="","",SUMPRODUCT((Asignaciones!$A$5:$A$104=$A25)*(Asignaciones!$G$5:$G$104="Confirmado")*(Asignaciones!$D$5:$D$104&lt;=J$6)*(Asignaciones!$D$5:$D$104+Asignaciones!$E$5:$E$104-1&gt;=J$6)*Asignaciones!$F$5:$F$104))</f>
        <v/>
      </c>
      <c r="K25" s="17">
        <f>IF($A25="","",SUMPRODUCT((Asignaciones!$A$5:$A$104=$A25)*(Asignaciones!$G$5:$G$104="Confirmado")*(Asignaciones!$D$5:$D$104&lt;=K$6)*(Asignaciones!$D$5:$D$104+Asignaciones!$E$5:$E$104-1&gt;=K$6)*Asignaciones!$F$5:$F$104))</f>
        <v/>
      </c>
      <c r="L25" s="17">
        <f>IF($A25="","",SUMPRODUCT((Asignaciones!$A$5:$A$104=$A25)*(Asignaciones!$G$5:$G$104="Confirmado")*(Asignaciones!$D$5:$D$104&lt;=L$6)*(Asignaciones!$D$5:$D$104+Asignaciones!$E$5:$E$104-1&gt;=L$6)*Asignaciones!$F$5:$F$104))</f>
        <v/>
      </c>
      <c r="M25" s="17">
        <f>IF($A25="","",SUMPRODUCT((Asignaciones!$A$5:$A$104=$A25)*(Asignaciones!$G$5:$G$104="Confirmado")*(Asignaciones!$D$5:$D$104&lt;=M$6)*(Asignaciones!$D$5:$D$104+Asignaciones!$E$5:$E$104-1&gt;=M$6)*Asignaciones!$F$5:$F$104))</f>
        <v/>
      </c>
      <c r="N25" s="17">
        <f>IF($A25="","",SUMPRODUCT((Asignaciones!$A$5:$A$104=$A25)*(Asignaciones!$G$5:$G$104="Confirmado")*(Asignaciones!$D$5:$D$104&lt;=N$6)*(Asignaciones!$D$5:$D$104+Asignaciones!$E$5:$E$104-1&gt;=N$6)*Asignaciones!$F$5:$F$104))</f>
        <v/>
      </c>
      <c r="O25" s="17">
        <f>IF($A25="","",SUMPRODUCT((Asignaciones!$A$5:$A$104=$A25)*(Asignaciones!$G$5:$G$104="Confirmado")*(Asignaciones!$D$5:$D$104&lt;=O$6)*(Asignaciones!$D$5:$D$104+Asignaciones!$E$5:$E$104-1&gt;=O$6)*Asignaciones!$F$5:$F$104))</f>
        <v/>
      </c>
      <c r="P25" s="17">
        <f>IF($A25="","",SUMPRODUCT((Asignaciones!$A$5:$A$104=$A25)*(Asignaciones!$G$5:$G$104="Confirmado")*(Asignaciones!$D$5:$D$104&lt;=P$6)*(Asignaciones!$D$5:$D$104+Asignaciones!$E$5:$E$104-1&gt;=P$6)*Asignaciones!$F$5:$F$104))</f>
        <v/>
      </c>
      <c r="Q25" s="17">
        <f>IF($A25="","",SUMPRODUCT((Asignaciones!$A$5:$A$104=$A25)*(Asignaciones!$G$5:$G$104="Confirmado")*(Asignaciones!$D$5:$D$104&lt;=Q$6)*(Asignaciones!$D$5:$D$104+Asignaciones!$E$5:$E$104-1&gt;=Q$6)*Asignaciones!$F$5:$F$104))</f>
        <v/>
      </c>
      <c r="R25" s="17">
        <f>IF($A25="","",SUMPRODUCT((Asignaciones!$A$5:$A$104=$A25)*(Asignaciones!$G$5:$G$104="Confirmado")*(Asignaciones!$D$5:$D$104&lt;=R$6)*(Asignaciones!$D$5:$D$104+Asignaciones!$E$5:$E$104-1&gt;=R$6)*Asignaciones!$F$5:$F$104))</f>
        <v/>
      </c>
      <c r="S25" s="17">
        <f>IF($A25="","",SUMPRODUCT((Asignaciones!$A$5:$A$104=$A25)*(Asignaciones!$G$5:$G$104="Confirmado")*(Asignaciones!$D$5:$D$104&lt;=S$6)*(Asignaciones!$D$5:$D$104+Asignaciones!$E$5:$E$104-1&gt;=S$6)*Asignaciones!$F$5:$F$104))</f>
        <v/>
      </c>
      <c r="T25" s="17">
        <f>IF($A25="","",SUMPRODUCT((Asignaciones!$A$5:$A$104=$A25)*(Asignaciones!$G$5:$G$104="Confirmado")*(Asignaciones!$D$5:$D$104&lt;=T$6)*(Asignaciones!$D$5:$D$104+Asignaciones!$E$5:$E$104-1&gt;=T$6)*Asignaciones!$F$5:$F$104))</f>
        <v/>
      </c>
      <c r="U25" s="17">
        <f>IF($A25="","",SUMPRODUCT((Asignaciones!$A$5:$A$104=$A25)*(Asignaciones!$G$5:$G$104="Confirmado")*(Asignaciones!$D$5:$D$104&lt;=U$6)*(Asignaciones!$D$5:$D$104+Asignaciones!$E$5:$E$104-1&gt;=U$6)*Asignaciones!$F$5:$F$104))</f>
        <v/>
      </c>
      <c r="V25" s="17">
        <f>IF($A25="","",SUMPRODUCT((Asignaciones!$A$5:$A$104=$A25)*(Asignaciones!$G$5:$G$104="Confirmado")*(Asignaciones!$D$5:$D$104&lt;=V$6)*(Asignaciones!$D$5:$D$104+Asignaciones!$E$5:$E$104-1&gt;=V$6)*Asignaciones!$F$5:$F$104))</f>
        <v/>
      </c>
      <c r="W25" s="17">
        <f>IF($A25="","",SUMPRODUCT((Asignaciones!$A$5:$A$104=$A25)*(Asignaciones!$G$5:$G$104="Confirmado")*(Asignaciones!$D$5:$D$104&lt;=W$6)*(Asignaciones!$D$5:$D$104+Asignaciones!$E$5:$E$104-1&gt;=W$6)*Asignaciones!$F$5:$F$104))</f>
        <v/>
      </c>
      <c r="X25" s="17">
        <f>IF($A25="","",SUMPRODUCT((Asignaciones!$A$5:$A$104=$A25)*(Asignaciones!$G$5:$G$104="Confirmado")*(Asignaciones!$D$5:$D$104&lt;=X$6)*(Asignaciones!$D$5:$D$104+Asignaciones!$E$5:$E$104-1&gt;=X$6)*Asignaciones!$F$5:$F$104))</f>
        <v/>
      </c>
      <c r="Y25" s="17">
        <f>IF($A25="","",SUMPRODUCT((Asignaciones!$A$5:$A$104=$A25)*(Asignaciones!$G$5:$G$104="Confirmado")*(Asignaciones!$D$5:$D$104&lt;=Y$6)*(Asignaciones!$D$5:$D$104+Asignaciones!$E$5:$E$104-1&gt;=Y$6)*Asignaciones!$F$5:$F$104))</f>
        <v/>
      </c>
      <c r="Z25" s="17">
        <f>IF($A25="","",SUMPRODUCT((Asignaciones!$A$5:$A$104=$A25)*(Asignaciones!$G$5:$G$104="Confirmado")*(Asignaciones!$D$5:$D$104&lt;=Z$6)*(Asignaciones!$D$5:$D$104+Asignaciones!$E$5:$E$104-1&gt;=Z$6)*Asignaciones!$F$5:$F$104))</f>
        <v/>
      </c>
      <c r="AA25" s="17">
        <f>IF($A25="","",SUMPRODUCT((Asignaciones!$A$5:$A$104=$A25)*(Asignaciones!$G$5:$G$104="Confirmado")*(Asignaciones!$D$5:$D$104&lt;=AA$6)*(Asignaciones!$D$5:$D$104+Asignaciones!$E$5:$E$104-1&gt;=AA$6)*Asignaciones!$F$5:$F$104))</f>
        <v/>
      </c>
      <c r="AB25" s="17">
        <f>IF($A25="","",SUMPRODUCT((Asignaciones!$A$5:$A$104=$A25)*(Asignaciones!$G$5:$G$104="Confirmado")*(Asignaciones!$D$5:$D$104&lt;=AB$6)*(Asignaciones!$D$5:$D$104+Asignaciones!$E$5:$E$104-1&gt;=AB$6)*Asignaciones!$F$5:$F$104))</f>
        <v/>
      </c>
    </row>
    <row r="26">
      <c r="A26" s="15">
        <f>IF(Personas!$A$8="","",Personas!$A$8)</f>
        <v/>
      </c>
      <c r="B26" s="15">
        <f>IF(Personas!$A$8="","",Personas!$B$8)</f>
        <v/>
      </c>
      <c r="C26" s="17">
        <f>IF($A26="","",SUMPRODUCT((Asignaciones!$A$5:$A$104=$A26)*(Asignaciones!$G$5:$G$104="Confirmado")*(Asignaciones!$D$5:$D$104&lt;=C$6)*(Asignaciones!$D$5:$D$104+Asignaciones!$E$5:$E$104-1&gt;=C$6)*Asignaciones!$F$5:$F$104))</f>
        <v/>
      </c>
      <c r="D26" s="17">
        <f>IF($A26="","",SUMPRODUCT((Asignaciones!$A$5:$A$104=$A26)*(Asignaciones!$G$5:$G$104="Confirmado")*(Asignaciones!$D$5:$D$104&lt;=D$6)*(Asignaciones!$D$5:$D$104+Asignaciones!$E$5:$E$104-1&gt;=D$6)*Asignaciones!$F$5:$F$104))</f>
        <v/>
      </c>
      <c r="E26" s="17">
        <f>IF($A26="","",SUMPRODUCT((Asignaciones!$A$5:$A$104=$A26)*(Asignaciones!$G$5:$G$104="Confirmado")*(Asignaciones!$D$5:$D$104&lt;=E$6)*(Asignaciones!$D$5:$D$104+Asignaciones!$E$5:$E$104-1&gt;=E$6)*Asignaciones!$F$5:$F$104))</f>
        <v/>
      </c>
      <c r="F26" s="17">
        <f>IF($A26="","",SUMPRODUCT((Asignaciones!$A$5:$A$104=$A26)*(Asignaciones!$G$5:$G$104="Confirmado")*(Asignaciones!$D$5:$D$104&lt;=F$6)*(Asignaciones!$D$5:$D$104+Asignaciones!$E$5:$E$104-1&gt;=F$6)*Asignaciones!$F$5:$F$104))</f>
        <v/>
      </c>
      <c r="G26" s="17">
        <f>IF($A26="","",SUMPRODUCT((Asignaciones!$A$5:$A$104=$A26)*(Asignaciones!$G$5:$G$104="Confirmado")*(Asignaciones!$D$5:$D$104&lt;=G$6)*(Asignaciones!$D$5:$D$104+Asignaciones!$E$5:$E$104-1&gt;=G$6)*Asignaciones!$F$5:$F$104))</f>
        <v/>
      </c>
      <c r="H26" s="17">
        <f>IF($A26="","",SUMPRODUCT((Asignaciones!$A$5:$A$104=$A26)*(Asignaciones!$G$5:$G$104="Confirmado")*(Asignaciones!$D$5:$D$104&lt;=H$6)*(Asignaciones!$D$5:$D$104+Asignaciones!$E$5:$E$104-1&gt;=H$6)*Asignaciones!$F$5:$F$104))</f>
        <v/>
      </c>
      <c r="I26" s="17">
        <f>IF($A26="","",SUMPRODUCT((Asignaciones!$A$5:$A$104=$A26)*(Asignaciones!$G$5:$G$104="Confirmado")*(Asignaciones!$D$5:$D$104&lt;=I$6)*(Asignaciones!$D$5:$D$104+Asignaciones!$E$5:$E$104-1&gt;=I$6)*Asignaciones!$F$5:$F$104))</f>
        <v/>
      </c>
      <c r="J26" s="17">
        <f>IF($A26="","",SUMPRODUCT((Asignaciones!$A$5:$A$104=$A26)*(Asignaciones!$G$5:$G$104="Confirmado")*(Asignaciones!$D$5:$D$104&lt;=J$6)*(Asignaciones!$D$5:$D$104+Asignaciones!$E$5:$E$104-1&gt;=J$6)*Asignaciones!$F$5:$F$104))</f>
        <v/>
      </c>
      <c r="K26" s="17">
        <f>IF($A26="","",SUMPRODUCT((Asignaciones!$A$5:$A$104=$A26)*(Asignaciones!$G$5:$G$104="Confirmado")*(Asignaciones!$D$5:$D$104&lt;=K$6)*(Asignaciones!$D$5:$D$104+Asignaciones!$E$5:$E$104-1&gt;=K$6)*Asignaciones!$F$5:$F$104))</f>
        <v/>
      </c>
      <c r="L26" s="17">
        <f>IF($A26="","",SUMPRODUCT((Asignaciones!$A$5:$A$104=$A26)*(Asignaciones!$G$5:$G$104="Confirmado")*(Asignaciones!$D$5:$D$104&lt;=L$6)*(Asignaciones!$D$5:$D$104+Asignaciones!$E$5:$E$104-1&gt;=L$6)*Asignaciones!$F$5:$F$104))</f>
        <v/>
      </c>
      <c r="M26" s="17">
        <f>IF($A26="","",SUMPRODUCT((Asignaciones!$A$5:$A$104=$A26)*(Asignaciones!$G$5:$G$104="Confirmado")*(Asignaciones!$D$5:$D$104&lt;=M$6)*(Asignaciones!$D$5:$D$104+Asignaciones!$E$5:$E$104-1&gt;=M$6)*Asignaciones!$F$5:$F$104))</f>
        <v/>
      </c>
      <c r="N26" s="17">
        <f>IF($A26="","",SUMPRODUCT((Asignaciones!$A$5:$A$104=$A26)*(Asignaciones!$G$5:$G$104="Confirmado")*(Asignaciones!$D$5:$D$104&lt;=N$6)*(Asignaciones!$D$5:$D$104+Asignaciones!$E$5:$E$104-1&gt;=N$6)*Asignaciones!$F$5:$F$104))</f>
        <v/>
      </c>
      <c r="O26" s="17">
        <f>IF($A26="","",SUMPRODUCT((Asignaciones!$A$5:$A$104=$A26)*(Asignaciones!$G$5:$G$104="Confirmado")*(Asignaciones!$D$5:$D$104&lt;=O$6)*(Asignaciones!$D$5:$D$104+Asignaciones!$E$5:$E$104-1&gt;=O$6)*Asignaciones!$F$5:$F$104))</f>
        <v/>
      </c>
      <c r="P26" s="17">
        <f>IF($A26="","",SUMPRODUCT((Asignaciones!$A$5:$A$104=$A26)*(Asignaciones!$G$5:$G$104="Confirmado")*(Asignaciones!$D$5:$D$104&lt;=P$6)*(Asignaciones!$D$5:$D$104+Asignaciones!$E$5:$E$104-1&gt;=P$6)*Asignaciones!$F$5:$F$104))</f>
        <v/>
      </c>
      <c r="Q26" s="17">
        <f>IF($A26="","",SUMPRODUCT((Asignaciones!$A$5:$A$104=$A26)*(Asignaciones!$G$5:$G$104="Confirmado")*(Asignaciones!$D$5:$D$104&lt;=Q$6)*(Asignaciones!$D$5:$D$104+Asignaciones!$E$5:$E$104-1&gt;=Q$6)*Asignaciones!$F$5:$F$104))</f>
        <v/>
      </c>
      <c r="R26" s="17">
        <f>IF($A26="","",SUMPRODUCT((Asignaciones!$A$5:$A$104=$A26)*(Asignaciones!$G$5:$G$104="Confirmado")*(Asignaciones!$D$5:$D$104&lt;=R$6)*(Asignaciones!$D$5:$D$104+Asignaciones!$E$5:$E$104-1&gt;=R$6)*Asignaciones!$F$5:$F$104))</f>
        <v/>
      </c>
      <c r="S26" s="17">
        <f>IF($A26="","",SUMPRODUCT((Asignaciones!$A$5:$A$104=$A26)*(Asignaciones!$G$5:$G$104="Confirmado")*(Asignaciones!$D$5:$D$104&lt;=S$6)*(Asignaciones!$D$5:$D$104+Asignaciones!$E$5:$E$104-1&gt;=S$6)*Asignaciones!$F$5:$F$104))</f>
        <v/>
      </c>
      <c r="T26" s="17">
        <f>IF($A26="","",SUMPRODUCT((Asignaciones!$A$5:$A$104=$A26)*(Asignaciones!$G$5:$G$104="Confirmado")*(Asignaciones!$D$5:$D$104&lt;=T$6)*(Asignaciones!$D$5:$D$104+Asignaciones!$E$5:$E$104-1&gt;=T$6)*Asignaciones!$F$5:$F$104))</f>
        <v/>
      </c>
      <c r="U26" s="17">
        <f>IF($A26="","",SUMPRODUCT((Asignaciones!$A$5:$A$104=$A26)*(Asignaciones!$G$5:$G$104="Confirmado")*(Asignaciones!$D$5:$D$104&lt;=U$6)*(Asignaciones!$D$5:$D$104+Asignaciones!$E$5:$E$104-1&gt;=U$6)*Asignaciones!$F$5:$F$104))</f>
        <v/>
      </c>
      <c r="V26" s="17">
        <f>IF($A26="","",SUMPRODUCT((Asignaciones!$A$5:$A$104=$A26)*(Asignaciones!$G$5:$G$104="Confirmado")*(Asignaciones!$D$5:$D$104&lt;=V$6)*(Asignaciones!$D$5:$D$104+Asignaciones!$E$5:$E$104-1&gt;=V$6)*Asignaciones!$F$5:$F$104))</f>
        <v/>
      </c>
      <c r="W26" s="17">
        <f>IF($A26="","",SUMPRODUCT((Asignaciones!$A$5:$A$104=$A26)*(Asignaciones!$G$5:$G$104="Confirmado")*(Asignaciones!$D$5:$D$104&lt;=W$6)*(Asignaciones!$D$5:$D$104+Asignaciones!$E$5:$E$104-1&gt;=W$6)*Asignaciones!$F$5:$F$104))</f>
        <v/>
      </c>
      <c r="X26" s="17">
        <f>IF($A26="","",SUMPRODUCT((Asignaciones!$A$5:$A$104=$A26)*(Asignaciones!$G$5:$G$104="Confirmado")*(Asignaciones!$D$5:$D$104&lt;=X$6)*(Asignaciones!$D$5:$D$104+Asignaciones!$E$5:$E$104-1&gt;=X$6)*Asignaciones!$F$5:$F$104))</f>
        <v/>
      </c>
      <c r="Y26" s="17">
        <f>IF($A26="","",SUMPRODUCT((Asignaciones!$A$5:$A$104=$A26)*(Asignaciones!$G$5:$G$104="Confirmado")*(Asignaciones!$D$5:$D$104&lt;=Y$6)*(Asignaciones!$D$5:$D$104+Asignaciones!$E$5:$E$104-1&gt;=Y$6)*Asignaciones!$F$5:$F$104))</f>
        <v/>
      </c>
      <c r="Z26" s="17">
        <f>IF($A26="","",SUMPRODUCT((Asignaciones!$A$5:$A$104=$A26)*(Asignaciones!$G$5:$G$104="Confirmado")*(Asignaciones!$D$5:$D$104&lt;=Z$6)*(Asignaciones!$D$5:$D$104+Asignaciones!$E$5:$E$104-1&gt;=Z$6)*Asignaciones!$F$5:$F$104))</f>
        <v/>
      </c>
      <c r="AA26" s="17">
        <f>IF($A26="","",SUMPRODUCT((Asignaciones!$A$5:$A$104=$A26)*(Asignaciones!$G$5:$G$104="Confirmado")*(Asignaciones!$D$5:$D$104&lt;=AA$6)*(Asignaciones!$D$5:$D$104+Asignaciones!$E$5:$E$104-1&gt;=AA$6)*Asignaciones!$F$5:$F$104))</f>
        <v/>
      </c>
      <c r="AB26" s="17">
        <f>IF($A26="","",SUMPRODUCT((Asignaciones!$A$5:$A$104=$A26)*(Asignaciones!$G$5:$G$104="Confirmado")*(Asignaciones!$D$5:$D$104&lt;=AB$6)*(Asignaciones!$D$5:$D$104+Asignaciones!$E$5:$E$104-1&gt;=AB$6)*Asignaciones!$F$5:$F$104))</f>
        <v/>
      </c>
    </row>
    <row r="27">
      <c r="A27" s="15">
        <f>IF(Personas!$A$9="","",Personas!$A$9)</f>
        <v/>
      </c>
      <c r="B27" s="15">
        <f>IF(Personas!$A$9="","",Personas!$B$9)</f>
        <v/>
      </c>
      <c r="C27" s="17">
        <f>IF($A27="","",SUMPRODUCT((Asignaciones!$A$5:$A$104=$A27)*(Asignaciones!$G$5:$G$104="Confirmado")*(Asignaciones!$D$5:$D$104&lt;=C$6)*(Asignaciones!$D$5:$D$104+Asignaciones!$E$5:$E$104-1&gt;=C$6)*Asignaciones!$F$5:$F$104))</f>
        <v/>
      </c>
      <c r="D27" s="17">
        <f>IF($A27="","",SUMPRODUCT((Asignaciones!$A$5:$A$104=$A27)*(Asignaciones!$G$5:$G$104="Confirmado")*(Asignaciones!$D$5:$D$104&lt;=D$6)*(Asignaciones!$D$5:$D$104+Asignaciones!$E$5:$E$104-1&gt;=D$6)*Asignaciones!$F$5:$F$104))</f>
        <v/>
      </c>
      <c r="E27" s="17">
        <f>IF($A27="","",SUMPRODUCT((Asignaciones!$A$5:$A$104=$A27)*(Asignaciones!$G$5:$G$104="Confirmado")*(Asignaciones!$D$5:$D$104&lt;=E$6)*(Asignaciones!$D$5:$D$104+Asignaciones!$E$5:$E$104-1&gt;=E$6)*Asignaciones!$F$5:$F$104))</f>
        <v/>
      </c>
      <c r="F27" s="17">
        <f>IF($A27="","",SUMPRODUCT((Asignaciones!$A$5:$A$104=$A27)*(Asignaciones!$G$5:$G$104="Confirmado")*(Asignaciones!$D$5:$D$104&lt;=F$6)*(Asignaciones!$D$5:$D$104+Asignaciones!$E$5:$E$104-1&gt;=F$6)*Asignaciones!$F$5:$F$104))</f>
        <v/>
      </c>
      <c r="G27" s="17">
        <f>IF($A27="","",SUMPRODUCT((Asignaciones!$A$5:$A$104=$A27)*(Asignaciones!$G$5:$G$104="Confirmado")*(Asignaciones!$D$5:$D$104&lt;=G$6)*(Asignaciones!$D$5:$D$104+Asignaciones!$E$5:$E$104-1&gt;=G$6)*Asignaciones!$F$5:$F$104))</f>
        <v/>
      </c>
      <c r="H27" s="17">
        <f>IF($A27="","",SUMPRODUCT((Asignaciones!$A$5:$A$104=$A27)*(Asignaciones!$G$5:$G$104="Confirmado")*(Asignaciones!$D$5:$D$104&lt;=H$6)*(Asignaciones!$D$5:$D$104+Asignaciones!$E$5:$E$104-1&gt;=H$6)*Asignaciones!$F$5:$F$104))</f>
        <v/>
      </c>
      <c r="I27" s="17">
        <f>IF($A27="","",SUMPRODUCT((Asignaciones!$A$5:$A$104=$A27)*(Asignaciones!$G$5:$G$104="Confirmado")*(Asignaciones!$D$5:$D$104&lt;=I$6)*(Asignaciones!$D$5:$D$104+Asignaciones!$E$5:$E$104-1&gt;=I$6)*Asignaciones!$F$5:$F$104))</f>
        <v/>
      </c>
      <c r="J27" s="17">
        <f>IF($A27="","",SUMPRODUCT((Asignaciones!$A$5:$A$104=$A27)*(Asignaciones!$G$5:$G$104="Confirmado")*(Asignaciones!$D$5:$D$104&lt;=J$6)*(Asignaciones!$D$5:$D$104+Asignaciones!$E$5:$E$104-1&gt;=J$6)*Asignaciones!$F$5:$F$104))</f>
        <v/>
      </c>
      <c r="K27" s="17">
        <f>IF($A27="","",SUMPRODUCT((Asignaciones!$A$5:$A$104=$A27)*(Asignaciones!$G$5:$G$104="Confirmado")*(Asignaciones!$D$5:$D$104&lt;=K$6)*(Asignaciones!$D$5:$D$104+Asignaciones!$E$5:$E$104-1&gt;=K$6)*Asignaciones!$F$5:$F$104))</f>
        <v/>
      </c>
      <c r="L27" s="17">
        <f>IF($A27="","",SUMPRODUCT((Asignaciones!$A$5:$A$104=$A27)*(Asignaciones!$G$5:$G$104="Confirmado")*(Asignaciones!$D$5:$D$104&lt;=L$6)*(Asignaciones!$D$5:$D$104+Asignaciones!$E$5:$E$104-1&gt;=L$6)*Asignaciones!$F$5:$F$104))</f>
        <v/>
      </c>
      <c r="M27" s="17">
        <f>IF($A27="","",SUMPRODUCT((Asignaciones!$A$5:$A$104=$A27)*(Asignaciones!$G$5:$G$104="Confirmado")*(Asignaciones!$D$5:$D$104&lt;=M$6)*(Asignaciones!$D$5:$D$104+Asignaciones!$E$5:$E$104-1&gt;=M$6)*Asignaciones!$F$5:$F$104))</f>
        <v/>
      </c>
      <c r="N27" s="17">
        <f>IF($A27="","",SUMPRODUCT((Asignaciones!$A$5:$A$104=$A27)*(Asignaciones!$G$5:$G$104="Confirmado")*(Asignaciones!$D$5:$D$104&lt;=N$6)*(Asignaciones!$D$5:$D$104+Asignaciones!$E$5:$E$104-1&gt;=N$6)*Asignaciones!$F$5:$F$104))</f>
        <v/>
      </c>
      <c r="O27" s="17">
        <f>IF($A27="","",SUMPRODUCT((Asignaciones!$A$5:$A$104=$A27)*(Asignaciones!$G$5:$G$104="Confirmado")*(Asignaciones!$D$5:$D$104&lt;=O$6)*(Asignaciones!$D$5:$D$104+Asignaciones!$E$5:$E$104-1&gt;=O$6)*Asignaciones!$F$5:$F$104))</f>
        <v/>
      </c>
      <c r="P27" s="17">
        <f>IF($A27="","",SUMPRODUCT((Asignaciones!$A$5:$A$104=$A27)*(Asignaciones!$G$5:$G$104="Confirmado")*(Asignaciones!$D$5:$D$104&lt;=P$6)*(Asignaciones!$D$5:$D$104+Asignaciones!$E$5:$E$104-1&gt;=P$6)*Asignaciones!$F$5:$F$104))</f>
        <v/>
      </c>
      <c r="Q27" s="17">
        <f>IF($A27="","",SUMPRODUCT((Asignaciones!$A$5:$A$104=$A27)*(Asignaciones!$G$5:$G$104="Confirmado")*(Asignaciones!$D$5:$D$104&lt;=Q$6)*(Asignaciones!$D$5:$D$104+Asignaciones!$E$5:$E$104-1&gt;=Q$6)*Asignaciones!$F$5:$F$104))</f>
        <v/>
      </c>
      <c r="R27" s="17">
        <f>IF($A27="","",SUMPRODUCT((Asignaciones!$A$5:$A$104=$A27)*(Asignaciones!$G$5:$G$104="Confirmado")*(Asignaciones!$D$5:$D$104&lt;=R$6)*(Asignaciones!$D$5:$D$104+Asignaciones!$E$5:$E$104-1&gt;=R$6)*Asignaciones!$F$5:$F$104))</f>
        <v/>
      </c>
      <c r="S27" s="17">
        <f>IF($A27="","",SUMPRODUCT((Asignaciones!$A$5:$A$104=$A27)*(Asignaciones!$G$5:$G$104="Confirmado")*(Asignaciones!$D$5:$D$104&lt;=S$6)*(Asignaciones!$D$5:$D$104+Asignaciones!$E$5:$E$104-1&gt;=S$6)*Asignaciones!$F$5:$F$104))</f>
        <v/>
      </c>
      <c r="T27" s="17">
        <f>IF($A27="","",SUMPRODUCT((Asignaciones!$A$5:$A$104=$A27)*(Asignaciones!$G$5:$G$104="Confirmado")*(Asignaciones!$D$5:$D$104&lt;=T$6)*(Asignaciones!$D$5:$D$104+Asignaciones!$E$5:$E$104-1&gt;=T$6)*Asignaciones!$F$5:$F$104))</f>
        <v/>
      </c>
      <c r="U27" s="17">
        <f>IF($A27="","",SUMPRODUCT((Asignaciones!$A$5:$A$104=$A27)*(Asignaciones!$G$5:$G$104="Confirmado")*(Asignaciones!$D$5:$D$104&lt;=U$6)*(Asignaciones!$D$5:$D$104+Asignaciones!$E$5:$E$104-1&gt;=U$6)*Asignaciones!$F$5:$F$104))</f>
        <v/>
      </c>
      <c r="V27" s="17">
        <f>IF($A27="","",SUMPRODUCT((Asignaciones!$A$5:$A$104=$A27)*(Asignaciones!$G$5:$G$104="Confirmado")*(Asignaciones!$D$5:$D$104&lt;=V$6)*(Asignaciones!$D$5:$D$104+Asignaciones!$E$5:$E$104-1&gt;=V$6)*Asignaciones!$F$5:$F$104))</f>
        <v/>
      </c>
      <c r="W27" s="17">
        <f>IF($A27="","",SUMPRODUCT((Asignaciones!$A$5:$A$104=$A27)*(Asignaciones!$G$5:$G$104="Confirmado")*(Asignaciones!$D$5:$D$104&lt;=W$6)*(Asignaciones!$D$5:$D$104+Asignaciones!$E$5:$E$104-1&gt;=W$6)*Asignaciones!$F$5:$F$104))</f>
        <v/>
      </c>
      <c r="X27" s="17">
        <f>IF($A27="","",SUMPRODUCT((Asignaciones!$A$5:$A$104=$A27)*(Asignaciones!$G$5:$G$104="Confirmado")*(Asignaciones!$D$5:$D$104&lt;=X$6)*(Asignaciones!$D$5:$D$104+Asignaciones!$E$5:$E$104-1&gt;=X$6)*Asignaciones!$F$5:$F$104))</f>
        <v/>
      </c>
      <c r="Y27" s="17">
        <f>IF($A27="","",SUMPRODUCT((Asignaciones!$A$5:$A$104=$A27)*(Asignaciones!$G$5:$G$104="Confirmado")*(Asignaciones!$D$5:$D$104&lt;=Y$6)*(Asignaciones!$D$5:$D$104+Asignaciones!$E$5:$E$104-1&gt;=Y$6)*Asignaciones!$F$5:$F$104))</f>
        <v/>
      </c>
      <c r="Z27" s="17">
        <f>IF($A27="","",SUMPRODUCT((Asignaciones!$A$5:$A$104=$A27)*(Asignaciones!$G$5:$G$104="Confirmado")*(Asignaciones!$D$5:$D$104&lt;=Z$6)*(Asignaciones!$D$5:$D$104+Asignaciones!$E$5:$E$104-1&gt;=Z$6)*Asignaciones!$F$5:$F$104))</f>
        <v/>
      </c>
      <c r="AA27" s="17">
        <f>IF($A27="","",SUMPRODUCT((Asignaciones!$A$5:$A$104=$A27)*(Asignaciones!$G$5:$G$104="Confirmado")*(Asignaciones!$D$5:$D$104&lt;=AA$6)*(Asignaciones!$D$5:$D$104+Asignaciones!$E$5:$E$104-1&gt;=AA$6)*Asignaciones!$F$5:$F$104))</f>
        <v/>
      </c>
      <c r="AB27" s="17">
        <f>IF($A27="","",SUMPRODUCT((Asignaciones!$A$5:$A$104=$A27)*(Asignaciones!$G$5:$G$104="Confirmado")*(Asignaciones!$D$5:$D$104&lt;=AB$6)*(Asignaciones!$D$5:$D$104+Asignaciones!$E$5:$E$104-1&gt;=AB$6)*Asignaciones!$F$5:$F$104))</f>
        <v/>
      </c>
    </row>
    <row r="28">
      <c r="A28" s="15">
        <f>IF(Personas!$A$10="","",Personas!$A$10)</f>
        <v/>
      </c>
      <c r="B28" s="15">
        <f>IF(Personas!$A$10="","",Personas!$B$10)</f>
        <v/>
      </c>
      <c r="C28" s="17">
        <f>IF($A28="","",SUMPRODUCT((Asignaciones!$A$5:$A$104=$A28)*(Asignaciones!$G$5:$G$104="Confirmado")*(Asignaciones!$D$5:$D$104&lt;=C$6)*(Asignaciones!$D$5:$D$104+Asignaciones!$E$5:$E$104-1&gt;=C$6)*Asignaciones!$F$5:$F$104))</f>
        <v/>
      </c>
      <c r="D28" s="17">
        <f>IF($A28="","",SUMPRODUCT((Asignaciones!$A$5:$A$104=$A28)*(Asignaciones!$G$5:$G$104="Confirmado")*(Asignaciones!$D$5:$D$104&lt;=D$6)*(Asignaciones!$D$5:$D$104+Asignaciones!$E$5:$E$104-1&gt;=D$6)*Asignaciones!$F$5:$F$104))</f>
        <v/>
      </c>
      <c r="E28" s="17">
        <f>IF($A28="","",SUMPRODUCT((Asignaciones!$A$5:$A$104=$A28)*(Asignaciones!$G$5:$G$104="Confirmado")*(Asignaciones!$D$5:$D$104&lt;=E$6)*(Asignaciones!$D$5:$D$104+Asignaciones!$E$5:$E$104-1&gt;=E$6)*Asignaciones!$F$5:$F$104))</f>
        <v/>
      </c>
      <c r="F28" s="17">
        <f>IF($A28="","",SUMPRODUCT((Asignaciones!$A$5:$A$104=$A28)*(Asignaciones!$G$5:$G$104="Confirmado")*(Asignaciones!$D$5:$D$104&lt;=F$6)*(Asignaciones!$D$5:$D$104+Asignaciones!$E$5:$E$104-1&gt;=F$6)*Asignaciones!$F$5:$F$104))</f>
        <v/>
      </c>
      <c r="G28" s="17">
        <f>IF($A28="","",SUMPRODUCT((Asignaciones!$A$5:$A$104=$A28)*(Asignaciones!$G$5:$G$104="Confirmado")*(Asignaciones!$D$5:$D$104&lt;=G$6)*(Asignaciones!$D$5:$D$104+Asignaciones!$E$5:$E$104-1&gt;=G$6)*Asignaciones!$F$5:$F$104))</f>
        <v/>
      </c>
      <c r="H28" s="17">
        <f>IF($A28="","",SUMPRODUCT((Asignaciones!$A$5:$A$104=$A28)*(Asignaciones!$G$5:$G$104="Confirmado")*(Asignaciones!$D$5:$D$104&lt;=H$6)*(Asignaciones!$D$5:$D$104+Asignaciones!$E$5:$E$104-1&gt;=H$6)*Asignaciones!$F$5:$F$104))</f>
        <v/>
      </c>
      <c r="I28" s="17">
        <f>IF($A28="","",SUMPRODUCT((Asignaciones!$A$5:$A$104=$A28)*(Asignaciones!$G$5:$G$104="Confirmado")*(Asignaciones!$D$5:$D$104&lt;=I$6)*(Asignaciones!$D$5:$D$104+Asignaciones!$E$5:$E$104-1&gt;=I$6)*Asignaciones!$F$5:$F$104))</f>
        <v/>
      </c>
      <c r="J28" s="17">
        <f>IF($A28="","",SUMPRODUCT((Asignaciones!$A$5:$A$104=$A28)*(Asignaciones!$G$5:$G$104="Confirmado")*(Asignaciones!$D$5:$D$104&lt;=J$6)*(Asignaciones!$D$5:$D$104+Asignaciones!$E$5:$E$104-1&gt;=J$6)*Asignaciones!$F$5:$F$104))</f>
        <v/>
      </c>
      <c r="K28" s="17">
        <f>IF($A28="","",SUMPRODUCT((Asignaciones!$A$5:$A$104=$A28)*(Asignaciones!$G$5:$G$104="Confirmado")*(Asignaciones!$D$5:$D$104&lt;=K$6)*(Asignaciones!$D$5:$D$104+Asignaciones!$E$5:$E$104-1&gt;=K$6)*Asignaciones!$F$5:$F$104))</f>
        <v/>
      </c>
      <c r="L28" s="17">
        <f>IF($A28="","",SUMPRODUCT((Asignaciones!$A$5:$A$104=$A28)*(Asignaciones!$G$5:$G$104="Confirmado")*(Asignaciones!$D$5:$D$104&lt;=L$6)*(Asignaciones!$D$5:$D$104+Asignaciones!$E$5:$E$104-1&gt;=L$6)*Asignaciones!$F$5:$F$104))</f>
        <v/>
      </c>
      <c r="M28" s="17">
        <f>IF($A28="","",SUMPRODUCT((Asignaciones!$A$5:$A$104=$A28)*(Asignaciones!$G$5:$G$104="Confirmado")*(Asignaciones!$D$5:$D$104&lt;=M$6)*(Asignaciones!$D$5:$D$104+Asignaciones!$E$5:$E$104-1&gt;=M$6)*Asignaciones!$F$5:$F$104))</f>
        <v/>
      </c>
      <c r="N28" s="17">
        <f>IF($A28="","",SUMPRODUCT((Asignaciones!$A$5:$A$104=$A28)*(Asignaciones!$G$5:$G$104="Confirmado")*(Asignaciones!$D$5:$D$104&lt;=N$6)*(Asignaciones!$D$5:$D$104+Asignaciones!$E$5:$E$104-1&gt;=N$6)*Asignaciones!$F$5:$F$104))</f>
        <v/>
      </c>
      <c r="O28" s="17">
        <f>IF($A28="","",SUMPRODUCT((Asignaciones!$A$5:$A$104=$A28)*(Asignaciones!$G$5:$G$104="Confirmado")*(Asignaciones!$D$5:$D$104&lt;=O$6)*(Asignaciones!$D$5:$D$104+Asignaciones!$E$5:$E$104-1&gt;=O$6)*Asignaciones!$F$5:$F$104))</f>
        <v/>
      </c>
      <c r="P28" s="17">
        <f>IF($A28="","",SUMPRODUCT((Asignaciones!$A$5:$A$104=$A28)*(Asignaciones!$G$5:$G$104="Confirmado")*(Asignaciones!$D$5:$D$104&lt;=P$6)*(Asignaciones!$D$5:$D$104+Asignaciones!$E$5:$E$104-1&gt;=P$6)*Asignaciones!$F$5:$F$104))</f>
        <v/>
      </c>
      <c r="Q28" s="17">
        <f>IF($A28="","",SUMPRODUCT((Asignaciones!$A$5:$A$104=$A28)*(Asignaciones!$G$5:$G$104="Confirmado")*(Asignaciones!$D$5:$D$104&lt;=Q$6)*(Asignaciones!$D$5:$D$104+Asignaciones!$E$5:$E$104-1&gt;=Q$6)*Asignaciones!$F$5:$F$104))</f>
        <v/>
      </c>
      <c r="R28" s="17">
        <f>IF($A28="","",SUMPRODUCT((Asignaciones!$A$5:$A$104=$A28)*(Asignaciones!$G$5:$G$104="Confirmado")*(Asignaciones!$D$5:$D$104&lt;=R$6)*(Asignaciones!$D$5:$D$104+Asignaciones!$E$5:$E$104-1&gt;=R$6)*Asignaciones!$F$5:$F$104))</f>
        <v/>
      </c>
      <c r="S28" s="17">
        <f>IF($A28="","",SUMPRODUCT((Asignaciones!$A$5:$A$104=$A28)*(Asignaciones!$G$5:$G$104="Confirmado")*(Asignaciones!$D$5:$D$104&lt;=S$6)*(Asignaciones!$D$5:$D$104+Asignaciones!$E$5:$E$104-1&gt;=S$6)*Asignaciones!$F$5:$F$104))</f>
        <v/>
      </c>
      <c r="T28" s="17">
        <f>IF($A28="","",SUMPRODUCT((Asignaciones!$A$5:$A$104=$A28)*(Asignaciones!$G$5:$G$104="Confirmado")*(Asignaciones!$D$5:$D$104&lt;=T$6)*(Asignaciones!$D$5:$D$104+Asignaciones!$E$5:$E$104-1&gt;=T$6)*Asignaciones!$F$5:$F$104))</f>
        <v/>
      </c>
      <c r="U28" s="17">
        <f>IF($A28="","",SUMPRODUCT((Asignaciones!$A$5:$A$104=$A28)*(Asignaciones!$G$5:$G$104="Confirmado")*(Asignaciones!$D$5:$D$104&lt;=U$6)*(Asignaciones!$D$5:$D$104+Asignaciones!$E$5:$E$104-1&gt;=U$6)*Asignaciones!$F$5:$F$104))</f>
        <v/>
      </c>
      <c r="V28" s="17">
        <f>IF($A28="","",SUMPRODUCT((Asignaciones!$A$5:$A$104=$A28)*(Asignaciones!$G$5:$G$104="Confirmado")*(Asignaciones!$D$5:$D$104&lt;=V$6)*(Asignaciones!$D$5:$D$104+Asignaciones!$E$5:$E$104-1&gt;=V$6)*Asignaciones!$F$5:$F$104))</f>
        <v/>
      </c>
      <c r="W28" s="17">
        <f>IF($A28="","",SUMPRODUCT((Asignaciones!$A$5:$A$104=$A28)*(Asignaciones!$G$5:$G$104="Confirmado")*(Asignaciones!$D$5:$D$104&lt;=W$6)*(Asignaciones!$D$5:$D$104+Asignaciones!$E$5:$E$104-1&gt;=W$6)*Asignaciones!$F$5:$F$104))</f>
        <v/>
      </c>
      <c r="X28" s="17">
        <f>IF($A28="","",SUMPRODUCT((Asignaciones!$A$5:$A$104=$A28)*(Asignaciones!$G$5:$G$104="Confirmado")*(Asignaciones!$D$5:$D$104&lt;=X$6)*(Asignaciones!$D$5:$D$104+Asignaciones!$E$5:$E$104-1&gt;=X$6)*Asignaciones!$F$5:$F$104))</f>
        <v/>
      </c>
      <c r="Y28" s="17">
        <f>IF($A28="","",SUMPRODUCT((Asignaciones!$A$5:$A$104=$A28)*(Asignaciones!$G$5:$G$104="Confirmado")*(Asignaciones!$D$5:$D$104&lt;=Y$6)*(Asignaciones!$D$5:$D$104+Asignaciones!$E$5:$E$104-1&gt;=Y$6)*Asignaciones!$F$5:$F$104))</f>
        <v/>
      </c>
      <c r="Z28" s="17">
        <f>IF($A28="","",SUMPRODUCT((Asignaciones!$A$5:$A$104=$A28)*(Asignaciones!$G$5:$G$104="Confirmado")*(Asignaciones!$D$5:$D$104&lt;=Z$6)*(Asignaciones!$D$5:$D$104+Asignaciones!$E$5:$E$104-1&gt;=Z$6)*Asignaciones!$F$5:$F$104))</f>
        <v/>
      </c>
      <c r="AA28" s="17">
        <f>IF($A28="","",SUMPRODUCT((Asignaciones!$A$5:$A$104=$A28)*(Asignaciones!$G$5:$G$104="Confirmado")*(Asignaciones!$D$5:$D$104&lt;=AA$6)*(Asignaciones!$D$5:$D$104+Asignaciones!$E$5:$E$104-1&gt;=AA$6)*Asignaciones!$F$5:$F$104))</f>
        <v/>
      </c>
      <c r="AB28" s="17">
        <f>IF($A28="","",SUMPRODUCT((Asignaciones!$A$5:$A$104=$A28)*(Asignaciones!$G$5:$G$104="Confirmado")*(Asignaciones!$D$5:$D$104&lt;=AB$6)*(Asignaciones!$D$5:$D$104+Asignaciones!$E$5:$E$104-1&gt;=AB$6)*Asignaciones!$F$5:$F$104))</f>
        <v/>
      </c>
    </row>
    <row r="29">
      <c r="A29" s="15">
        <f>IF(Personas!$A$11="","",Personas!$A$11)</f>
        <v/>
      </c>
      <c r="B29" s="15">
        <f>IF(Personas!$A$11="","",Personas!$B$11)</f>
        <v/>
      </c>
      <c r="C29" s="17">
        <f>IF($A29="","",SUMPRODUCT((Asignaciones!$A$5:$A$104=$A29)*(Asignaciones!$G$5:$G$104="Confirmado")*(Asignaciones!$D$5:$D$104&lt;=C$6)*(Asignaciones!$D$5:$D$104+Asignaciones!$E$5:$E$104-1&gt;=C$6)*Asignaciones!$F$5:$F$104))</f>
        <v/>
      </c>
      <c r="D29" s="17">
        <f>IF($A29="","",SUMPRODUCT((Asignaciones!$A$5:$A$104=$A29)*(Asignaciones!$G$5:$G$104="Confirmado")*(Asignaciones!$D$5:$D$104&lt;=D$6)*(Asignaciones!$D$5:$D$104+Asignaciones!$E$5:$E$104-1&gt;=D$6)*Asignaciones!$F$5:$F$104))</f>
        <v/>
      </c>
      <c r="E29" s="17">
        <f>IF($A29="","",SUMPRODUCT((Asignaciones!$A$5:$A$104=$A29)*(Asignaciones!$G$5:$G$104="Confirmado")*(Asignaciones!$D$5:$D$104&lt;=E$6)*(Asignaciones!$D$5:$D$104+Asignaciones!$E$5:$E$104-1&gt;=E$6)*Asignaciones!$F$5:$F$104))</f>
        <v/>
      </c>
      <c r="F29" s="17">
        <f>IF($A29="","",SUMPRODUCT((Asignaciones!$A$5:$A$104=$A29)*(Asignaciones!$G$5:$G$104="Confirmado")*(Asignaciones!$D$5:$D$104&lt;=F$6)*(Asignaciones!$D$5:$D$104+Asignaciones!$E$5:$E$104-1&gt;=F$6)*Asignaciones!$F$5:$F$104))</f>
        <v/>
      </c>
      <c r="G29" s="17">
        <f>IF($A29="","",SUMPRODUCT((Asignaciones!$A$5:$A$104=$A29)*(Asignaciones!$G$5:$G$104="Confirmado")*(Asignaciones!$D$5:$D$104&lt;=G$6)*(Asignaciones!$D$5:$D$104+Asignaciones!$E$5:$E$104-1&gt;=G$6)*Asignaciones!$F$5:$F$104))</f>
        <v/>
      </c>
      <c r="H29" s="17">
        <f>IF($A29="","",SUMPRODUCT((Asignaciones!$A$5:$A$104=$A29)*(Asignaciones!$G$5:$G$104="Confirmado")*(Asignaciones!$D$5:$D$104&lt;=H$6)*(Asignaciones!$D$5:$D$104+Asignaciones!$E$5:$E$104-1&gt;=H$6)*Asignaciones!$F$5:$F$104))</f>
        <v/>
      </c>
      <c r="I29" s="17">
        <f>IF($A29="","",SUMPRODUCT((Asignaciones!$A$5:$A$104=$A29)*(Asignaciones!$G$5:$G$104="Confirmado")*(Asignaciones!$D$5:$D$104&lt;=I$6)*(Asignaciones!$D$5:$D$104+Asignaciones!$E$5:$E$104-1&gt;=I$6)*Asignaciones!$F$5:$F$104))</f>
        <v/>
      </c>
      <c r="J29" s="17">
        <f>IF($A29="","",SUMPRODUCT((Asignaciones!$A$5:$A$104=$A29)*(Asignaciones!$G$5:$G$104="Confirmado")*(Asignaciones!$D$5:$D$104&lt;=J$6)*(Asignaciones!$D$5:$D$104+Asignaciones!$E$5:$E$104-1&gt;=J$6)*Asignaciones!$F$5:$F$104))</f>
        <v/>
      </c>
      <c r="K29" s="17">
        <f>IF($A29="","",SUMPRODUCT((Asignaciones!$A$5:$A$104=$A29)*(Asignaciones!$G$5:$G$104="Confirmado")*(Asignaciones!$D$5:$D$104&lt;=K$6)*(Asignaciones!$D$5:$D$104+Asignaciones!$E$5:$E$104-1&gt;=K$6)*Asignaciones!$F$5:$F$104))</f>
        <v/>
      </c>
      <c r="L29" s="17">
        <f>IF($A29="","",SUMPRODUCT((Asignaciones!$A$5:$A$104=$A29)*(Asignaciones!$G$5:$G$104="Confirmado")*(Asignaciones!$D$5:$D$104&lt;=L$6)*(Asignaciones!$D$5:$D$104+Asignaciones!$E$5:$E$104-1&gt;=L$6)*Asignaciones!$F$5:$F$104))</f>
        <v/>
      </c>
      <c r="M29" s="17">
        <f>IF($A29="","",SUMPRODUCT((Asignaciones!$A$5:$A$104=$A29)*(Asignaciones!$G$5:$G$104="Confirmado")*(Asignaciones!$D$5:$D$104&lt;=M$6)*(Asignaciones!$D$5:$D$104+Asignaciones!$E$5:$E$104-1&gt;=M$6)*Asignaciones!$F$5:$F$104))</f>
        <v/>
      </c>
      <c r="N29" s="17">
        <f>IF($A29="","",SUMPRODUCT((Asignaciones!$A$5:$A$104=$A29)*(Asignaciones!$G$5:$G$104="Confirmado")*(Asignaciones!$D$5:$D$104&lt;=N$6)*(Asignaciones!$D$5:$D$104+Asignaciones!$E$5:$E$104-1&gt;=N$6)*Asignaciones!$F$5:$F$104))</f>
        <v/>
      </c>
      <c r="O29" s="17">
        <f>IF($A29="","",SUMPRODUCT((Asignaciones!$A$5:$A$104=$A29)*(Asignaciones!$G$5:$G$104="Confirmado")*(Asignaciones!$D$5:$D$104&lt;=O$6)*(Asignaciones!$D$5:$D$104+Asignaciones!$E$5:$E$104-1&gt;=O$6)*Asignaciones!$F$5:$F$104))</f>
        <v/>
      </c>
      <c r="P29" s="17">
        <f>IF($A29="","",SUMPRODUCT((Asignaciones!$A$5:$A$104=$A29)*(Asignaciones!$G$5:$G$104="Confirmado")*(Asignaciones!$D$5:$D$104&lt;=P$6)*(Asignaciones!$D$5:$D$104+Asignaciones!$E$5:$E$104-1&gt;=P$6)*Asignaciones!$F$5:$F$104))</f>
        <v/>
      </c>
      <c r="Q29" s="17">
        <f>IF($A29="","",SUMPRODUCT((Asignaciones!$A$5:$A$104=$A29)*(Asignaciones!$G$5:$G$104="Confirmado")*(Asignaciones!$D$5:$D$104&lt;=Q$6)*(Asignaciones!$D$5:$D$104+Asignaciones!$E$5:$E$104-1&gt;=Q$6)*Asignaciones!$F$5:$F$104))</f>
        <v/>
      </c>
      <c r="R29" s="17">
        <f>IF($A29="","",SUMPRODUCT((Asignaciones!$A$5:$A$104=$A29)*(Asignaciones!$G$5:$G$104="Confirmado")*(Asignaciones!$D$5:$D$104&lt;=R$6)*(Asignaciones!$D$5:$D$104+Asignaciones!$E$5:$E$104-1&gt;=R$6)*Asignaciones!$F$5:$F$104))</f>
        <v/>
      </c>
      <c r="S29" s="17">
        <f>IF($A29="","",SUMPRODUCT((Asignaciones!$A$5:$A$104=$A29)*(Asignaciones!$G$5:$G$104="Confirmado")*(Asignaciones!$D$5:$D$104&lt;=S$6)*(Asignaciones!$D$5:$D$104+Asignaciones!$E$5:$E$104-1&gt;=S$6)*Asignaciones!$F$5:$F$104))</f>
        <v/>
      </c>
      <c r="T29" s="17">
        <f>IF($A29="","",SUMPRODUCT((Asignaciones!$A$5:$A$104=$A29)*(Asignaciones!$G$5:$G$104="Confirmado")*(Asignaciones!$D$5:$D$104&lt;=T$6)*(Asignaciones!$D$5:$D$104+Asignaciones!$E$5:$E$104-1&gt;=T$6)*Asignaciones!$F$5:$F$104))</f>
        <v/>
      </c>
      <c r="U29" s="17">
        <f>IF($A29="","",SUMPRODUCT((Asignaciones!$A$5:$A$104=$A29)*(Asignaciones!$G$5:$G$104="Confirmado")*(Asignaciones!$D$5:$D$104&lt;=U$6)*(Asignaciones!$D$5:$D$104+Asignaciones!$E$5:$E$104-1&gt;=U$6)*Asignaciones!$F$5:$F$104))</f>
        <v/>
      </c>
      <c r="V29" s="17">
        <f>IF($A29="","",SUMPRODUCT((Asignaciones!$A$5:$A$104=$A29)*(Asignaciones!$G$5:$G$104="Confirmado")*(Asignaciones!$D$5:$D$104&lt;=V$6)*(Asignaciones!$D$5:$D$104+Asignaciones!$E$5:$E$104-1&gt;=V$6)*Asignaciones!$F$5:$F$104))</f>
        <v/>
      </c>
      <c r="W29" s="17">
        <f>IF($A29="","",SUMPRODUCT((Asignaciones!$A$5:$A$104=$A29)*(Asignaciones!$G$5:$G$104="Confirmado")*(Asignaciones!$D$5:$D$104&lt;=W$6)*(Asignaciones!$D$5:$D$104+Asignaciones!$E$5:$E$104-1&gt;=W$6)*Asignaciones!$F$5:$F$104))</f>
        <v/>
      </c>
      <c r="X29" s="17">
        <f>IF($A29="","",SUMPRODUCT((Asignaciones!$A$5:$A$104=$A29)*(Asignaciones!$G$5:$G$104="Confirmado")*(Asignaciones!$D$5:$D$104&lt;=X$6)*(Asignaciones!$D$5:$D$104+Asignaciones!$E$5:$E$104-1&gt;=X$6)*Asignaciones!$F$5:$F$104))</f>
        <v/>
      </c>
      <c r="Y29" s="17">
        <f>IF($A29="","",SUMPRODUCT((Asignaciones!$A$5:$A$104=$A29)*(Asignaciones!$G$5:$G$104="Confirmado")*(Asignaciones!$D$5:$D$104&lt;=Y$6)*(Asignaciones!$D$5:$D$104+Asignaciones!$E$5:$E$104-1&gt;=Y$6)*Asignaciones!$F$5:$F$104))</f>
        <v/>
      </c>
      <c r="Z29" s="17">
        <f>IF($A29="","",SUMPRODUCT((Asignaciones!$A$5:$A$104=$A29)*(Asignaciones!$G$5:$G$104="Confirmado")*(Asignaciones!$D$5:$D$104&lt;=Z$6)*(Asignaciones!$D$5:$D$104+Asignaciones!$E$5:$E$104-1&gt;=Z$6)*Asignaciones!$F$5:$F$104))</f>
        <v/>
      </c>
      <c r="AA29" s="17">
        <f>IF($A29="","",SUMPRODUCT((Asignaciones!$A$5:$A$104=$A29)*(Asignaciones!$G$5:$G$104="Confirmado")*(Asignaciones!$D$5:$D$104&lt;=AA$6)*(Asignaciones!$D$5:$D$104+Asignaciones!$E$5:$E$104-1&gt;=AA$6)*Asignaciones!$F$5:$F$104))</f>
        <v/>
      </c>
      <c r="AB29" s="17">
        <f>IF($A29="","",SUMPRODUCT((Asignaciones!$A$5:$A$104=$A29)*(Asignaciones!$G$5:$G$104="Confirmado")*(Asignaciones!$D$5:$D$104&lt;=AB$6)*(Asignaciones!$D$5:$D$104+Asignaciones!$E$5:$E$104-1&gt;=AB$6)*Asignaciones!$F$5:$F$104))</f>
        <v/>
      </c>
    </row>
    <row r="30">
      <c r="A30" s="15">
        <f>IF(Personas!$A$12="","",Personas!$A$12)</f>
        <v/>
      </c>
      <c r="B30" s="15">
        <f>IF(Personas!$A$12="","",Personas!$B$12)</f>
        <v/>
      </c>
      <c r="C30" s="17">
        <f>IF($A30="","",SUMPRODUCT((Asignaciones!$A$5:$A$104=$A30)*(Asignaciones!$G$5:$G$104="Confirmado")*(Asignaciones!$D$5:$D$104&lt;=C$6)*(Asignaciones!$D$5:$D$104+Asignaciones!$E$5:$E$104-1&gt;=C$6)*Asignaciones!$F$5:$F$104))</f>
        <v/>
      </c>
      <c r="D30" s="17">
        <f>IF($A30="","",SUMPRODUCT((Asignaciones!$A$5:$A$104=$A30)*(Asignaciones!$G$5:$G$104="Confirmado")*(Asignaciones!$D$5:$D$104&lt;=D$6)*(Asignaciones!$D$5:$D$104+Asignaciones!$E$5:$E$104-1&gt;=D$6)*Asignaciones!$F$5:$F$104))</f>
        <v/>
      </c>
      <c r="E30" s="17">
        <f>IF($A30="","",SUMPRODUCT((Asignaciones!$A$5:$A$104=$A30)*(Asignaciones!$G$5:$G$104="Confirmado")*(Asignaciones!$D$5:$D$104&lt;=E$6)*(Asignaciones!$D$5:$D$104+Asignaciones!$E$5:$E$104-1&gt;=E$6)*Asignaciones!$F$5:$F$104))</f>
        <v/>
      </c>
      <c r="F30" s="17">
        <f>IF($A30="","",SUMPRODUCT((Asignaciones!$A$5:$A$104=$A30)*(Asignaciones!$G$5:$G$104="Confirmado")*(Asignaciones!$D$5:$D$104&lt;=F$6)*(Asignaciones!$D$5:$D$104+Asignaciones!$E$5:$E$104-1&gt;=F$6)*Asignaciones!$F$5:$F$104))</f>
        <v/>
      </c>
      <c r="G30" s="17">
        <f>IF($A30="","",SUMPRODUCT((Asignaciones!$A$5:$A$104=$A30)*(Asignaciones!$G$5:$G$104="Confirmado")*(Asignaciones!$D$5:$D$104&lt;=G$6)*(Asignaciones!$D$5:$D$104+Asignaciones!$E$5:$E$104-1&gt;=G$6)*Asignaciones!$F$5:$F$104))</f>
        <v/>
      </c>
      <c r="H30" s="17">
        <f>IF($A30="","",SUMPRODUCT((Asignaciones!$A$5:$A$104=$A30)*(Asignaciones!$G$5:$G$104="Confirmado")*(Asignaciones!$D$5:$D$104&lt;=H$6)*(Asignaciones!$D$5:$D$104+Asignaciones!$E$5:$E$104-1&gt;=H$6)*Asignaciones!$F$5:$F$104))</f>
        <v/>
      </c>
      <c r="I30" s="17">
        <f>IF($A30="","",SUMPRODUCT((Asignaciones!$A$5:$A$104=$A30)*(Asignaciones!$G$5:$G$104="Confirmado")*(Asignaciones!$D$5:$D$104&lt;=I$6)*(Asignaciones!$D$5:$D$104+Asignaciones!$E$5:$E$104-1&gt;=I$6)*Asignaciones!$F$5:$F$104))</f>
        <v/>
      </c>
      <c r="J30" s="17">
        <f>IF($A30="","",SUMPRODUCT((Asignaciones!$A$5:$A$104=$A30)*(Asignaciones!$G$5:$G$104="Confirmado")*(Asignaciones!$D$5:$D$104&lt;=J$6)*(Asignaciones!$D$5:$D$104+Asignaciones!$E$5:$E$104-1&gt;=J$6)*Asignaciones!$F$5:$F$104))</f>
        <v/>
      </c>
      <c r="K30" s="17">
        <f>IF($A30="","",SUMPRODUCT((Asignaciones!$A$5:$A$104=$A30)*(Asignaciones!$G$5:$G$104="Confirmado")*(Asignaciones!$D$5:$D$104&lt;=K$6)*(Asignaciones!$D$5:$D$104+Asignaciones!$E$5:$E$104-1&gt;=K$6)*Asignaciones!$F$5:$F$104))</f>
        <v/>
      </c>
      <c r="L30" s="17">
        <f>IF($A30="","",SUMPRODUCT((Asignaciones!$A$5:$A$104=$A30)*(Asignaciones!$G$5:$G$104="Confirmado")*(Asignaciones!$D$5:$D$104&lt;=L$6)*(Asignaciones!$D$5:$D$104+Asignaciones!$E$5:$E$104-1&gt;=L$6)*Asignaciones!$F$5:$F$104))</f>
        <v/>
      </c>
      <c r="M30" s="17">
        <f>IF($A30="","",SUMPRODUCT((Asignaciones!$A$5:$A$104=$A30)*(Asignaciones!$G$5:$G$104="Confirmado")*(Asignaciones!$D$5:$D$104&lt;=M$6)*(Asignaciones!$D$5:$D$104+Asignaciones!$E$5:$E$104-1&gt;=M$6)*Asignaciones!$F$5:$F$104))</f>
        <v/>
      </c>
      <c r="N30" s="17">
        <f>IF($A30="","",SUMPRODUCT((Asignaciones!$A$5:$A$104=$A30)*(Asignaciones!$G$5:$G$104="Confirmado")*(Asignaciones!$D$5:$D$104&lt;=N$6)*(Asignaciones!$D$5:$D$104+Asignaciones!$E$5:$E$104-1&gt;=N$6)*Asignaciones!$F$5:$F$104))</f>
        <v/>
      </c>
      <c r="O30" s="17">
        <f>IF($A30="","",SUMPRODUCT((Asignaciones!$A$5:$A$104=$A30)*(Asignaciones!$G$5:$G$104="Confirmado")*(Asignaciones!$D$5:$D$104&lt;=O$6)*(Asignaciones!$D$5:$D$104+Asignaciones!$E$5:$E$104-1&gt;=O$6)*Asignaciones!$F$5:$F$104))</f>
        <v/>
      </c>
      <c r="P30" s="17">
        <f>IF($A30="","",SUMPRODUCT((Asignaciones!$A$5:$A$104=$A30)*(Asignaciones!$G$5:$G$104="Confirmado")*(Asignaciones!$D$5:$D$104&lt;=P$6)*(Asignaciones!$D$5:$D$104+Asignaciones!$E$5:$E$104-1&gt;=P$6)*Asignaciones!$F$5:$F$104))</f>
        <v/>
      </c>
      <c r="Q30" s="17">
        <f>IF($A30="","",SUMPRODUCT((Asignaciones!$A$5:$A$104=$A30)*(Asignaciones!$G$5:$G$104="Confirmado")*(Asignaciones!$D$5:$D$104&lt;=Q$6)*(Asignaciones!$D$5:$D$104+Asignaciones!$E$5:$E$104-1&gt;=Q$6)*Asignaciones!$F$5:$F$104))</f>
        <v/>
      </c>
      <c r="R30" s="17">
        <f>IF($A30="","",SUMPRODUCT((Asignaciones!$A$5:$A$104=$A30)*(Asignaciones!$G$5:$G$104="Confirmado")*(Asignaciones!$D$5:$D$104&lt;=R$6)*(Asignaciones!$D$5:$D$104+Asignaciones!$E$5:$E$104-1&gt;=R$6)*Asignaciones!$F$5:$F$104))</f>
        <v/>
      </c>
      <c r="S30" s="17">
        <f>IF($A30="","",SUMPRODUCT((Asignaciones!$A$5:$A$104=$A30)*(Asignaciones!$G$5:$G$104="Confirmado")*(Asignaciones!$D$5:$D$104&lt;=S$6)*(Asignaciones!$D$5:$D$104+Asignaciones!$E$5:$E$104-1&gt;=S$6)*Asignaciones!$F$5:$F$104))</f>
        <v/>
      </c>
      <c r="T30" s="17">
        <f>IF($A30="","",SUMPRODUCT((Asignaciones!$A$5:$A$104=$A30)*(Asignaciones!$G$5:$G$104="Confirmado")*(Asignaciones!$D$5:$D$104&lt;=T$6)*(Asignaciones!$D$5:$D$104+Asignaciones!$E$5:$E$104-1&gt;=T$6)*Asignaciones!$F$5:$F$104))</f>
        <v/>
      </c>
      <c r="U30" s="17">
        <f>IF($A30="","",SUMPRODUCT((Asignaciones!$A$5:$A$104=$A30)*(Asignaciones!$G$5:$G$104="Confirmado")*(Asignaciones!$D$5:$D$104&lt;=U$6)*(Asignaciones!$D$5:$D$104+Asignaciones!$E$5:$E$104-1&gt;=U$6)*Asignaciones!$F$5:$F$104))</f>
        <v/>
      </c>
      <c r="V30" s="17">
        <f>IF($A30="","",SUMPRODUCT((Asignaciones!$A$5:$A$104=$A30)*(Asignaciones!$G$5:$G$104="Confirmado")*(Asignaciones!$D$5:$D$104&lt;=V$6)*(Asignaciones!$D$5:$D$104+Asignaciones!$E$5:$E$104-1&gt;=V$6)*Asignaciones!$F$5:$F$104))</f>
        <v/>
      </c>
      <c r="W30" s="17">
        <f>IF($A30="","",SUMPRODUCT((Asignaciones!$A$5:$A$104=$A30)*(Asignaciones!$G$5:$G$104="Confirmado")*(Asignaciones!$D$5:$D$104&lt;=W$6)*(Asignaciones!$D$5:$D$104+Asignaciones!$E$5:$E$104-1&gt;=W$6)*Asignaciones!$F$5:$F$104))</f>
        <v/>
      </c>
      <c r="X30" s="17">
        <f>IF($A30="","",SUMPRODUCT((Asignaciones!$A$5:$A$104=$A30)*(Asignaciones!$G$5:$G$104="Confirmado")*(Asignaciones!$D$5:$D$104&lt;=X$6)*(Asignaciones!$D$5:$D$104+Asignaciones!$E$5:$E$104-1&gt;=X$6)*Asignaciones!$F$5:$F$104))</f>
        <v/>
      </c>
      <c r="Y30" s="17">
        <f>IF($A30="","",SUMPRODUCT((Asignaciones!$A$5:$A$104=$A30)*(Asignaciones!$G$5:$G$104="Confirmado")*(Asignaciones!$D$5:$D$104&lt;=Y$6)*(Asignaciones!$D$5:$D$104+Asignaciones!$E$5:$E$104-1&gt;=Y$6)*Asignaciones!$F$5:$F$104))</f>
        <v/>
      </c>
      <c r="Z30" s="17">
        <f>IF($A30="","",SUMPRODUCT((Asignaciones!$A$5:$A$104=$A30)*(Asignaciones!$G$5:$G$104="Confirmado")*(Asignaciones!$D$5:$D$104&lt;=Z$6)*(Asignaciones!$D$5:$D$104+Asignaciones!$E$5:$E$104-1&gt;=Z$6)*Asignaciones!$F$5:$F$104))</f>
        <v/>
      </c>
      <c r="AA30" s="17">
        <f>IF($A30="","",SUMPRODUCT((Asignaciones!$A$5:$A$104=$A30)*(Asignaciones!$G$5:$G$104="Confirmado")*(Asignaciones!$D$5:$D$104&lt;=AA$6)*(Asignaciones!$D$5:$D$104+Asignaciones!$E$5:$E$104-1&gt;=AA$6)*Asignaciones!$F$5:$F$104))</f>
        <v/>
      </c>
      <c r="AB30" s="17">
        <f>IF($A30="","",SUMPRODUCT((Asignaciones!$A$5:$A$104=$A30)*(Asignaciones!$G$5:$G$104="Confirmado")*(Asignaciones!$D$5:$D$104&lt;=AB$6)*(Asignaciones!$D$5:$D$104+Asignaciones!$E$5:$E$104-1&gt;=AB$6)*Asignaciones!$F$5:$F$104))</f>
        <v/>
      </c>
    </row>
    <row r="31">
      <c r="A31" s="15">
        <f>IF(Personas!$A$13="","",Personas!$A$13)</f>
        <v/>
      </c>
      <c r="B31" s="15">
        <f>IF(Personas!$A$13="","",Personas!$B$13)</f>
        <v/>
      </c>
      <c r="C31" s="17">
        <f>IF($A31="","",SUMPRODUCT((Asignaciones!$A$5:$A$104=$A31)*(Asignaciones!$G$5:$G$104="Confirmado")*(Asignaciones!$D$5:$D$104&lt;=C$6)*(Asignaciones!$D$5:$D$104+Asignaciones!$E$5:$E$104-1&gt;=C$6)*Asignaciones!$F$5:$F$104))</f>
        <v/>
      </c>
      <c r="D31" s="17">
        <f>IF($A31="","",SUMPRODUCT((Asignaciones!$A$5:$A$104=$A31)*(Asignaciones!$G$5:$G$104="Confirmado")*(Asignaciones!$D$5:$D$104&lt;=D$6)*(Asignaciones!$D$5:$D$104+Asignaciones!$E$5:$E$104-1&gt;=D$6)*Asignaciones!$F$5:$F$104))</f>
        <v/>
      </c>
      <c r="E31" s="17">
        <f>IF($A31="","",SUMPRODUCT((Asignaciones!$A$5:$A$104=$A31)*(Asignaciones!$G$5:$G$104="Confirmado")*(Asignaciones!$D$5:$D$104&lt;=E$6)*(Asignaciones!$D$5:$D$104+Asignaciones!$E$5:$E$104-1&gt;=E$6)*Asignaciones!$F$5:$F$104))</f>
        <v/>
      </c>
      <c r="F31" s="17">
        <f>IF($A31="","",SUMPRODUCT((Asignaciones!$A$5:$A$104=$A31)*(Asignaciones!$G$5:$G$104="Confirmado")*(Asignaciones!$D$5:$D$104&lt;=F$6)*(Asignaciones!$D$5:$D$104+Asignaciones!$E$5:$E$104-1&gt;=F$6)*Asignaciones!$F$5:$F$104))</f>
        <v/>
      </c>
      <c r="G31" s="17">
        <f>IF($A31="","",SUMPRODUCT((Asignaciones!$A$5:$A$104=$A31)*(Asignaciones!$G$5:$G$104="Confirmado")*(Asignaciones!$D$5:$D$104&lt;=G$6)*(Asignaciones!$D$5:$D$104+Asignaciones!$E$5:$E$104-1&gt;=G$6)*Asignaciones!$F$5:$F$104))</f>
        <v/>
      </c>
      <c r="H31" s="17">
        <f>IF($A31="","",SUMPRODUCT((Asignaciones!$A$5:$A$104=$A31)*(Asignaciones!$G$5:$G$104="Confirmado")*(Asignaciones!$D$5:$D$104&lt;=H$6)*(Asignaciones!$D$5:$D$104+Asignaciones!$E$5:$E$104-1&gt;=H$6)*Asignaciones!$F$5:$F$104))</f>
        <v/>
      </c>
      <c r="I31" s="17">
        <f>IF($A31="","",SUMPRODUCT((Asignaciones!$A$5:$A$104=$A31)*(Asignaciones!$G$5:$G$104="Confirmado")*(Asignaciones!$D$5:$D$104&lt;=I$6)*(Asignaciones!$D$5:$D$104+Asignaciones!$E$5:$E$104-1&gt;=I$6)*Asignaciones!$F$5:$F$104))</f>
        <v/>
      </c>
      <c r="J31" s="17">
        <f>IF($A31="","",SUMPRODUCT((Asignaciones!$A$5:$A$104=$A31)*(Asignaciones!$G$5:$G$104="Confirmado")*(Asignaciones!$D$5:$D$104&lt;=J$6)*(Asignaciones!$D$5:$D$104+Asignaciones!$E$5:$E$104-1&gt;=J$6)*Asignaciones!$F$5:$F$104))</f>
        <v/>
      </c>
      <c r="K31" s="17">
        <f>IF($A31="","",SUMPRODUCT((Asignaciones!$A$5:$A$104=$A31)*(Asignaciones!$G$5:$G$104="Confirmado")*(Asignaciones!$D$5:$D$104&lt;=K$6)*(Asignaciones!$D$5:$D$104+Asignaciones!$E$5:$E$104-1&gt;=K$6)*Asignaciones!$F$5:$F$104))</f>
        <v/>
      </c>
      <c r="L31" s="17">
        <f>IF($A31="","",SUMPRODUCT((Asignaciones!$A$5:$A$104=$A31)*(Asignaciones!$G$5:$G$104="Confirmado")*(Asignaciones!$D$5:$D$104&lt;=L$6)*(Asignaciones!$D$5:$D$104+Asignaciones!$E$5:$E$104-1&gt;=L$6)*Asignaciones!$F$5:$F$104))</f>
        <v/>
      </c>
      <c r="M31" s="17">
        <f>IF($A31="","",SUMPRODUCT((Asignaciones!$A$5:$A$104=$A31)*(Asignaciones!$G$5:$G$104="Confirmado")*(Asignaciones!$D$5:$D$104&lt;=M$6)*(Asignaciones!$D$5:$D$104+Asignaciones!$E$5:$E$104-1&gt;=M$6)*Asignaciones!$F$5:$F$104))</f>
        <v/>
      </c>
      <c r="N31" s="17">
        <f>IF($A31="","",SUMPRODUCT((Asignaciones!$A$5:$A$104=$A31)*(Asignaciones!$G$5:$G$104="Confirmado")*(Asignaciones!$D$5:$D$104&lt;=N$6)*(Asignaciones!$D$5:$D$104+Asignaciones!$E$5:$E$104-1&gt;=N$6)*Asignaciones!$F$5:$F$104))</f>
        <v/>
      </c>
      <c r="O31" s="17">
        <f>IF($A31="","",SUMPRODUCT((Asignaciones!$A$5:$A$104=$A31)*(Asignaciones!$G$5:$G$104="Confirmado")*(Asignaciones!$D$5:$D$104&lt;=O$6)*(Asignaciones!$D$5:$D$104+Asignaciones!$E$5:$E$104-1&gt;=O$6)*Asignaciones!$F$5:$F$104))</f>
        <v/>
      </c>
      <c r="P31" s="17">
        <f>IF($A31="","",SUMPRODUCT((Asignaciones!$A$5:$A$104=$A31)*(Asignaciones!$G$5:$G$104="Confirmado")*(Asignaciones!$D$5:$D$104&lt;=P$6)*(Asignaciones!$D$5:$D$104+Asignaciones!$E$5:$E$104-1&gt;=P$6)*Asignaciones!$F$5:$F$104))</f>
        <v/>
      </c>
      <c r="Q31" s="17">
        <f>IF($A31="","",SUMPRODUCT((Asignaciones!$A$5:$A$104=$A31)*(Asignaciones!$G$5:$G$104="Confirmado")*(Asignaciones!$D$5:$D$104&lt;=Q$6)*(Asignaciones!$D$5:$D$104+Asignaciones!$E$5:$E$104-1&gt;=Q$6)*Asignaciones!$F$5:$F$104))</f>
        <v/>
      </c>
      <c r="R31" s="17">
        <f>IF($A31="","",SUMPRODUCT((Asignaciones!$A$5:$A$104=$A31)*(Asignaciones!$G$5:$G$104="Confirmado")*(Asignaciones!$D$5:$D$104&lt;=R$6)*(Asignaciones!$D$5:$D$104+Asignaciones!$E$5:$E$104-1&gt;=R$6)*Asignaciones!$F$5:$F$104))</f>
        <v/>
      </c>
      <c r="S31" s="17">
        <f>IF($A31="","",SUMPRODUCT((Asignaciones!$A$5:$A$104=$A31)*(Asignaciones!$G$5:$G$104="Confirmado")*(Asignaciones!$D$5:$D$104&lt;=S$6)*(Asignaciones!$D$5:$D$104+Asignaciones!$E$5:$E$104-1&gt;=S$6)*Asignaciones!$F$5:$F$104))</f>
        <v/>
      </c>
      <c r="T31" s="17">
        <f>IF($A31="","",SUMPRODUCT((Asignaciones!$A$5:$A$104=$A31)*(Asignaciones!$G$5:$G$104="Confirmado")*(Asignaciones!$D$5:$D$104&lt;=T$6)*(Asignaciones!$D$5:$D$104+Asignaciones!$E$5:$E$104-1&gt;=T$6)*Asignaciones!$F$5:$F$104))</f>
        <v/>
      </c>
      <c r="U31" s="17">
        <f>IF($A31="","",SUMPRODUCT((Asignaciones!$A$5:$A$104=$A31)*(Asignaciones!$G$5:$G$104="Confirmado")*(Asignaciones!$D$5:$D$104&lt;=U$6)*(Asignaciones!$D$5:$D$104+Asignaciones!$E$5:$E$104-1&gt;=U$6)*Asignaciones!$F$5:$F$104))</f>
        <v/>
      </c>
      <c r="V31" s="17">
        <f>IF($A31="","",SUMPRODUCT((Asignaciones!$A$5:$A$104=$A31)*(Asignaciones!$G$5:$G$104="Confirmado")*(Asignaciones!$D$5:$D$104&lt;=V$6)*(Asignaciones!$D$5:$D$104+Asignaciones!$E$5:$E$104-1&gt;=V$6)*Asignaciones!$F$5:$F$104))</f>
        <v/>
      </c>
      <c r="W31" s="17">
        <f>IF($A31="","",SUMPRODUCT((Asignaciones!$A$5:$A$104=$A31)*(Asignaciones!$G$5:$G$104="Confirmado")*(Asignaciones!$D$5:$D$104&lt;=W$6)*(Asignaciones!$D$5:$D$104+Asignaciones!$E$5:$E$104-1&gt;=W$6)*Asignaciones!$F$5:$F$104))</f>
        <v/>
      </c>
      <c r="X31" s="17">
        <f>IF($A31="","",SUMPRODUCT((Asignaciones!$A$5:$A$104=$A31)*(Asignaciones!$G$5:$G$104="Confirmado")*(Asignaciones!$D$5:$D$104&lt;=X$6)*(Asignaciones!$D$5:$D$104+Asignaciones!$E$5:$E$104-1&gt;=X$6)*Asignaciones!$F$5:$F$104))</f>
        <v/>
      </c>
      <c r="Y31" s="17">
        <f>IF($A31="","",SUMPRODUCT((Asignaciones!$A$5:$A$104=$A31)*(Asignaciones!$G$5:$G$104="Confirmado")*(Asignaciones!$D$5:$D$104&lt;=Y$6)*(Asignaciones!$D$5:$D$104+Asignaciones!$E$5:$E$104-1&gt;=Y$6)*Asignaciones!$F$5:$F$104))</f>
        <v/>
      </c>
      <c r="Z31" s="17">
        <f>IF($A31="","",SUMPRODUCT((Asignaciones!$A$5:$A$104=$A31)*(Asignaciones!$G$5:$G$104="Confirmado")*(Asignaciones!$D$5:$D$104&lt;=Z$6)*(Asignaciones!$D$5:$D$104+Asignaciones!$E$5:$E$104-1&gt;=Z$6)*Asignaciones!$F$5:$F$104))</f>
        <v/>
      </c>
      <c r="AA31" s="17">
        <f>IF($A31="","",SUMPRODUCT((Asignaciones!$A$5:$A$104=$A31)*(Asignaciones!$G$5:$G$104="Confirmado")*(Asignaciones!$D$5:$D$104&lt;=AA$6)*(Asignaciones!$D$5:$D$104+Asignaciones!$E$5:$E$104-1&gt;=AA$6)*Asignaciones!$F$5:$F$104))</f>
        <v/>
      </c>
      <c r="AB31" s="17">
        <f>IF($A31="","",SUMPRODUCT((Asignaciones!$A$5:$A$104=$A31)*(Asignaciones!$G$5:$G$104="Confirmado")*(Asignaciones!$D$5:$D$104&lt;=AB$6)*(Asignaciones!$D$5:$D$104+Asignaciones!$E$5:$E$104-1&gt;=AB$6)*Asignaciones!$F$5:$F$104))</f>
        <v/>
      </c>
    </row>
    <row r="32">
      <c r="A32" s="15">
        <f>IF(Personas!$A$14="","",Personas!$A$14)</f>
        <v/>
      </c>
      <c r="B32" s="15">
        <f>IF(Personas!$A$14="","",Personas!$B$14)</f>
        <v/>
      </c>
      <c r="C32" s="17">
        <f>IF($A32="","",SUMPRODUCT((Asignaciones!$A$5:$A$104=$A32)*(Asignaciones!$G$5:$G$104="Confirmado")*(Asignaciones!$D$5:$D$104&lt;=C$6)*(Asignaciones!$D$5:$D$104+Asignaciones!$E$5:$E$104-1&gt;=C$6)*Asignaciones!$F$5:$F$104))</f>
        <v/>
      </c>
      <c r="D32" s="17">
        <f>IF($A32="","",SUMPRODUCT((Asignaciones!$A$5:$A$104=$A32)*(Asignaciones!$G$5:$G$104="Confirmado")*(Asignaciones!$D$5:$D$104&lt;=D$6)*(Asignaciones!$D$5:$D$104+Asignaciones!$E$5:$E$104-1&gt;=D$6)*Asignaciones!$F$5:$F$104))</f>
        <v/>
      </c>
      <c r="E32" s="17">
        <f>IF($A32="","",SUMPRODUCT((Asignaciones!$A$5:$A$104=$A32)*(Asignaciones!$G$5:$G$104="Confirmado")*(Asignaciones!$D$5:$D$104&lt;=E$6)*(Asignaciones!$D$5:$D$104+Asignaciones!$E$5:$E$104-1&gt;=E$6)*Asignaciones!$F$5:$F$104))</f>
        <v/>
      </c>
      <c r="F32" s="17">
        <f>IF($A32="","",SUMPRODUCT((Asignaciones!$A$5:$A$104=$A32)*(Asignaciones!$G$5:$G$104="Confirmado")*(Asignaciones!$D$5:$D$104&lt;=F$6)*(Asignaciones!$D$5:$D$104+Asignaciones!$E$5:$E$104-1&gt;=F$6)*Asignaciones!$F$5:$F$104))</f>
        <v/>
      </c>
      <c r="G32" s="17">
        <f>IF($A32="","",SUMPRODUCT((Asignaciones!$A$5:$A$104=$A32)*(Asignaciones!$G$5:$G$104="Confirmado")*(Asignaciones!$D$5:$D$104&lt;=G$6)*(Asignaciones!$D$5:$D$104+Asignaciones!$E$5:$E$104-1&gt;=G$6)*Asignaciones!$F$5:$F$104))</f>
        <v/>
      </c>
      <c r="H32" s="17">
        <f>IF($A32="","",SUMPRODUCT((Asignaciones!$A$5:$A$104=$A32)*(Asignaciones!$G$5:$G$104="Confirmado")*(Asignaciones!$D$5:$D$104&lt;=H$6)*(Asignaciones!$D$5:$D$104+Asignaciones!$E$5:$E$104-1&gt;=H$6)*Asignaciones!$F$5:$F$104))</f>
        <v/>
      </c>
      <c r="I32" s="17">
        <f>IF($A32="","",SUMPRODUCT((Asignaciones!$A$5:$A$104=$A32)*(Asignaciones!$G$5:$G$104="Confirmado")*(Asignaciones!$D$5:$D$104&lt;=I$6)*(Asignaciones!$D$5:$D$104+Asignaciones!$E$5:$E$104-1&gt;=I$6)*Asignaciones!$F$5:$F$104))</f>
        <v/>
      </c>
      <c r="J32" s="17">
        <f>IF($A32="","",SUMPRODUCT((Asignaciones!$A$5:$A$104=$A32)*(Asignaciones!$G$5:$G$104="Confirmado")*(Asignaciones!$D$5:$D$104&lt;=J$6)*(Asignaciones!$D$5:$D$104+Asignaciones!$E$5:$E$104-1&gt;=J$6)*Asignaciones!$F$5:$F$104))</f>
        <v/>
      </c>
      <c r="K32" s="17">
        <f>IF($A32="","",SUMPRODUCT((Asignaciones!$A$5:$A$104=$A32)*(Asignaciones!$G$5:$G$104="Confirmado")*(Asignaciones!$D$5:$D$104&lt;=K$6)*(Asignaciones!$D$5:$D$104+Asignaciones!$E$5:$E$104-1&gt;=K$6)*Asignaciones!$F$5:$F$104))</f>
        <v/>
      </c>
      <c r="L32" s="17">
        <f>IF($A32="","",SUMPRODUCT((Asignaciones!$A$5:$A$104=$A32)*(Asignaciones!$G$5:$G$104="Confirmado")*(Asignaciones!$D$5:$D$104&lt;=L$6)*(Asignaciones!$D$5:$D$104+Asignaciones!$E$5:$E$104-1&gt;=L$6)*Asignaciones!$F$5:$F$104))</f>
        <v/>
      </c>
      <c r="M32" s="17">
        <f>IF($A32="","",SUMPRODUCT((Asignaciones!$A$5:$A$104=$A32)*(Asignaciones!$G$5:$G$104="Confirmado")*(Asignaciones!$D$5:$D$104&lt;=M$6)*(Asignaciones!$D$5:$D$104+Asignaciones!$E$5:$E$104-1&gt;=M$6)*Asignaciones!$F$5:$F$104))</f>
        <v/>
      </c>
      <c r="N32" s="17">
        <f>IF($A32="","",SUMPRODUCT((Asignaciones!$A$5:$A$104=$A32)*(Asignaciones!$G$5:$G$104="Confirmado")*(Asignaciones!$D$5:$D$104&lt;=N$6)*(Asignaciones!$D$5:$D$104+Asignaciones!$E$5:$E$104-1&gt;=N$6)*Asignaciones!$F$5:$F$104))</f>
        <v/>
      </c>
      <c r="O32" s="17">
        <f>IF($A32="","",SUMPRODUCT((Asignaciones!$A$5:$A$104=$A32)*(Asignaciones!$G$5:$G$104="Confirmado")*(Asignaciones!$D$5:$D$104&lt;=O$6)*(Asignaciones!$D$5:$D$104+Asignaciones!$E$5:$E$104-1&gt;=O$6)*Asignaciones!$F$5:$F$104))</f>
        <v/>
      </c>
      <c r="P32" s="17">
        <f>IF($A32="","",SUMPRODUCT((Asignaciones!$A$5:$A$104=$A32)*(Asignaciones!$G$5:$G$104="Confirmado")*(Asignaciones!$D$5:$D$104&lt;=P$6)*(Asignaciones!$D$5:$D$104+Asignaciones!$E$5:$E$104-1&gt;=P$6)*Asignaciones!$F$5:$F$104))</f>
        <v/>
      </c>
      <c r="Q32" s="17">
        <f>IF($A32="","",SUMPRODUCT((Asignaciones!$A$5:$A$104=$A32)*(Asignaciones!$G$5:$G$104="Confirmado")*(Asignaciones!$D$5:$D$104&lt;=Q$6)*(Asignaciones!$D$5:$D$104+Asignaciones!$E$5:$E$104-1&gt;=Q$6)*Asignaciones!$F$5:$F$104))</f>
        <v/>
      </c>
      <c r="R32" s="17">
        <f>IF($A32="","",SUMPRODUCT((Asignaciones!$A$5:$A$104=$A32)*(Asignaciones!$G$5:$G$104="Confirmado")*(Asignaciones!$D$5:$D$104&lt;=R$6)*(Asignaciones!$D$5:$D$104+Asignaciones!$E$5:$E$104-1&gt;=R$6)*Asignaciones!$F$5:$F$104))</f>
        <v/>
      </c>
      <c r="S32" s="17">
        <f>IF($A32="","",SUMPRODUCT((Asignaciones!$A$5:$A$104=$A32)*(Asignaciones!$G$5:$G$104="Confirmado")*(Asignaciones!$D$5:$D$104&lt;=S$6)*(Asignaciones!$D$5:$D$104+Asignaciones!$E$5:$E$104-1&gt;=S$6)*Asignaciones!$F$5:$F$104))</f>
        <v/>
      </c>
      <c r="T32" s="17">
        <f>IF($A32="","",SUMPRODUCT((Asignaciones!$A$5:$A$104=$A32)*(Asignaciones!$G$5:$G$104="Confirmado")*(Asignaciones!$D$5:$D$104&lt;=T$6)*(Asignaciones!$D$5:$D$104+Asignaciones!$E$5:$E$104-1&gt;=T$6)*Asignaciones!$F$5:$F$104))</f>
        <v/>
      </c>
      <c r="U32" s="17">
        <f>IF($A32="","",SUMPRODUCT((Asignaciones!$A$5:$A$104=$A32)*(Asignaciones!$G$5:$G$104="Confirmado")*(Asignaciones!$D$5:$D$104&lt;=U$6)*(Asignaciones!$D$5:$D$104+Asignaciones!$E$5:$E$104-1&gt;=U$6)*Asignaciones!$F$5:$F$104))</f>
        <v/>
      </c>
      <c r="V32" s="17">
        <f>IF($A32="","",SUMPRODUCT((Asignaciones!$A$5:$A$104=$A32)*(Asignaciones!$G$5:$G$104="Confirmado")*(Asignaciones!$D$5:$D$104&lt;=V$6)*(Asignaciones!$D$5:$D$104+Asignaciones!$E$5:$E$104-1&gt;=V$6)*Asignaciones!$F$5:$F$104))</f>
        <v/>
      </c>
      <c r="W32" s="17">
        <f>IF($A32="","",SUMPRODUCT((Asignaciones!$A$5:$A$104=$A32)*(Asignaciones!$G$5:$G$104="Confirmado")*(Asignaciones!$D$5:$D$104&lt;=W$6)*(Asignaciones!$D$5:$D$104+Asignaciones!$E$5:$E$104-1&gt;=W$6)*Asignaciones!$F$5:$F$104))</f>
        <v/>
      </c>
      <c r="X32" s="17">
        <f>IF($A32="","",SUMPRODUCT((Asignaciones!$A$5:$A$104=$A32)*(Asignaciones!$G$5:$G$104="Confirmado")*(Asignaciones!$D$5:$D$104&lt;=X$6)*(Asignaciones!$D$5:$D$104+Asignaciones!$E$5:$E$104-1&gt;=X$6)*Asignaciones!$F$5:$F$104))</f>
        <v/>
      </c>
      <c r="Y32" s="17">
        <f>IF($A32="","",SUMPRODUCT((Asignaciones!$A$5:$A$104=$A32)*(Asignaciones!$G$5:$G$104="Confirmado")*(Asignaciones!$D$5:$D$104&lt;=Y$6)*(Asignaciones!$D$5:$D$104+Asignaciones!$E$5:$E$104-1&gt;=Y$6)*Asignaciones!$F$5:$F$104))</f>
        <v/>
      </c>
      <c r="Z32" s="17">
        <f>IF($A32="","",SUMPRODUCT((Asignaciones!$A$5:$A$104=$A32)*(Asignaciones!$G$5:$G$104="Confirmado")*(Asignaciones!$D$5:$D$104&lt;=Z$6)*(Asignaciones!$D$5:$D$104+Asignaciones!$E$5:$E$104-1&gt;=Z$6)*Asignaciones!$F$5:$F$104))</f>
        <v/>
      </c>
      <c r="AA32" s="17">
        <f>IF($A32="","",SUMPRODUCT((Asignaciones!$A$5:$A$104=$A32)*(Asignaciones!$G$5:$G$104="Confirmado")*(Asignaciones!$D$5:$D$104&lt;=AA$6)*(Asignaciones!$D$5:$D$104+Asignaciones!$E$5:$E$104-1&gt;=AA$6)*Asignaciones!$F$5:$F$104))</f>
        <v/>
      </c>
      <c r="AB32" s="17">
        <f>IF($A32="","",SUMPRODUCT((Asignaciones!$A$5:$A$104=$A32)*(Asignaciones!$G$5:$G$104="Confirmado")*(Asignaciones!$D$5:$D$104&lt;=AB$6)*(Asignaciones!$D$5:$D$104+Asignaciones!$E$5:$E$104-1&gt;=AB$6)*Asignaciones!$F$5:$F$104))</f>
        <v/>
      </c>
    </row>
    <row r="33">
      <c r="A33" s="15">
        <f>IF(Personas!$A$15="","",Personas!$A$15)</f>
        <v/>
      </c>
      <c r="B33" s="15">
        <f>IF(Personas!$A$15="","",Personas!$B$15)</f>
        <v/>
      </c>
      <c r="C33" s="17">
        <f>IF($A33="","",SUMPRODUCT((Asignaciones!$A$5:$A$104=$A33)*(Asignaciones!$G$5:$G$104="Confirmado")*(Asignaciones!$D$5:$D$104&lt;=C$6)*(Asignaciones!$D$5:$D$104+Asignaciones!$E$5:$E$104-1&gt;=C$6)*Asignaciones!$F$5:$F$104))</f>
        <v/>
      </c>
      <c r="D33" s="17">
        <f>IF($A33="","",SUMPRODUCT((Asignaciones!$A$5:$A$104=$A33)*(Asignaciones!$G$5:$G$104="Confirmado")*(Asignaciones!$D$5:$D$104&lt;=D$6)*(Asignaciones!$D$5:$D$104+Asignaciones!$E$5:$E$104-1&gt;=D$6)*Asignaciones!$F$5:$F$104))</f>
        <v/>
      </c>
      <c r="E33" s="17">
        <f>IF($A33="","",SUMPRODUCT((Asignaciones!$A$5:$A$104=$A33)*(Asignaciones!$G$5:$G$104="Confirmado")*(Asignaciones!$D$5:$D$104&lt;=E$6)*(Asignaciones!$D$5:$D$104+Asignaciones!$E$5:$E$104-1&gt;=E$6)*Asignaciones!$F$5:$F$104))</f>
        <v/>
      </c>
      <c r="F33" s="17">
        <f>IF($A33="","",SUMPRODUCT((Asignaciones!$A$5:$A$104=$A33)*(Asignaciones!$G$5:$G$104="Confirmado")*(Asignaciones!$D$5:$D$104&lt;=F$6)*(Asignaciones!$D$5:$D$104+Asignaciones!$E$5:$E$104-1&gt;=F$6)*Asignaciones!$F$5:$F$104))</f>
        <v/>
      </c>
      <c r="G33" s="17">
        <f>IF($A33="","",SUMPRODUCT((Asignaciones!$A$5:$A$104=$A33)*(Asignaciones!$G$5:$G$104="Confirmado")*(Asignaciones!$D$5:$D$104&lt;=G$6)*(Asignaciones!$D$5:$D$104+Asignaciones!$E$5:$E$104-1&gt;=G$6)*Asignaciones!$F$5:$F$104))</f>
        <v/>
      </c>
      <c r="H33" s="17">
        <f>IF($A33="","",SUMPRODUCT((Asignaciones!$A$5:$A$104=$A33)*(Asignaciones!$G$5:$G$104="Confirmado")*(Asignaciones!$D$5:$D$104&lt;=H$6)*(Asignaciones!$D$5:$D$104+Asignaciones!$E$5:$E$104-1&gt;=H$6)*Asignaciones!$F$5:$F$104))</f>
        <v/>
      </c>
      <c r="I33" s="17">
        <f>IF($A33="","",SUMPRODUCT((Asignaciones!$A$5:$A$104=$A33)*(Asignaciones!$G$5:$G$104="Confirmado")*(Asignaciones!$D$5:$D$104&lt;=I$6)*(Asignaciones!$D$5:$D$104+Asignaciones!$E$5:$E$104-1&gt;=I$6)*Asignaciones!$F$5:$F$104))</f>
        <v/>
      </c>
      <c r="J33" s="17">
        <f>IF($A33="","",SUMPRODUCT((Asignaciones!$A$5:$A$104=$A33)*(Asignaciones!$G$5:$G$104="Confirmado")*(Asignaciones!$D$5:$D$104&lt;=J$6)*(Asignaciones!$D$5:$D$104+Asignaciones!$E$5:$E$104-1&gt;=J$6)*Asignaciones!$F$5:$F$104))</f>
        <v/>
      </c>
      <c r="K33" s="17">
        <f>IF($A33="","",SUMPRODUCT((Asignaciones!$A$5:$A$104=$A33)*(Asignaciones!$G$5:$G$104="Confirmado")*(Asignaciones!$D$5:$D$104&lt;=K$6)*(Asignaciones!$D$5:$D$104+Asignaciones!$E$5:$E$104-1&gt;=K$6)*Asignaciones!$F$5:$F$104))</f>
        <v/>
      </c>
      <c r="L33" s="17">
        <f>IF($A33="","",SUMPRODUCT((Asignaciones!$A$5:$A$104=$A33)*(Asignaciones!$G$5:$G$104="Confirmado")*(Asignaciones!$D$5:$D$104&lt;=L$6)*(Asignaciones!$D$5:$D$104+Asignaciones!$E$5:$E$104-1&gt;=L$6)*Asignaciones!$F$5:$F$104))</f>
        <v/>
      </c>
      <c r="M33" s="17">
        <f>IF($A33="","",SUMPRODUCT((Asignaciones!$A$5:$A$104=$A33)*(Asignaciones!$G$5:$G$104="Confirmado")*(Asignaciones!$D$5:$D$104&lt;=M$6)*(Asignaciones!$D$5:$D$104+Asignaciones!$E$5:$E$104-1&gt;=M$6)*Asignaciones!$F$5:$F$104))</f>
        <v/>
      </c>
      <c r="N33" s="17">
        <f>IF($A33="","",SUMPRODUCT((Asignaciones!$A$5:$A$104=$A33)*(Asignaciones!$G$5:$G$104="Confirmado")*(Asignaciones!$D$5:$D$104&lt;=N$6)*(Asignaciones!$D$5:$D$104+Asignaciones!$E$5:$E$104-1&gt;=N$6)*Asignaciones!$F$5:$F$104))</f>
        <v/>
      </c>
      <c r="O33" s="17">
        <f>IF($A33="","",SUMPRODUCT((Asignaciones!$A$5:$A$104=$A33)*(Asignaciones!$G$5:$G$104="Confirmado")*(Asignaciones!$D$5:$D$104&lt;=O$6)*(Asignaciones!$D$5:$D$104+Asignaciones!$E$5:$E$104-1&gt;=O$6)*Asignaciones!$F$5:$F$104))</f>
        <v/>
      </c>
      <c r="P33" s="17">
        <f>IF($A33="","",SUMPRODUCT((Asignaciones!$A$5:$A$104=$A33)*(Asignaciones!$G$5:$G$104="Confirmado")*(Asignaciones!$D$5:$D$104&lt;=P$6)*(Asignaciones!$D$5:$D$104+Asignaciones!$E$5:$E$104-1&gt;=P$6)*Asignaciones!$F$5:$F$104))</f>
        <v/>
      </c>
      <c r="Q33" s="17">
        <f>IF($A33="","",SUMPRODUCT((Asignaciones!$A$5:$A$104=$A33)*(Asignaciones!$G$5:$G$104="Confirmado")*(Asignaciones!$D$5:$D$104&lt;=Q$6)*(Asignaciones!$D$5:$D$104+Asignaciones!$E$5:$E$104-1&gt;=Q$6)*Asignaciones!$F$5:$F$104))</f>
        <v/>
      </c>
      <c r="R33" s="17">
        <f>IF($A33="","",SUMPRODUCT((Asignaciones!$A$5:$A$104=$A33)*(Asignaciones!$G$5:$G$104="Confirmado")*(Asignaciones!$D$5:$D$104&lt;=R$6)*(Asignaciones!$D$5:$D$104+Asignaciones!$E$5:$E$104-1&gt;=R$6)*Asignaciones!$F$5:$F$104))</f>
        <v/>
      </c>
      <c r="S33" s="17">
        <f>IF($A33="","",SUMPRODUCT((Asignaciones!$A$5:$A$104=$A33)*(Asignaciones!$G$5:$G$104="Confirmado")*(Asignaciones!$D$5:$D$104&lt;=S$6)*(Asignaciones!$D$5:$D$104+Asignaciones!$E$5:$E$104-1&gt;=S$6)*Asignaciones!$F$5:$F$104))</f>
        <v/>
      </c>
      <c r="T33" s="17">
        <f>IF($A33="","",SUMPRODUCT((Asignaciones!$A$5:$A$104=$A33)*(Asignaciones!$G$5:$G$104="Confirmado")*(Asignaciones!$D$5:$D$104&lt;=T$6)*(Asignaciones!$D$5:$D$104+Asignaciones!$E$5:$E$104-1&gt;=T$6)*Asignaciones!$F$5:$F$104))</f>
        <v/>
      </c>
      <c r="U33" s="17">
        <f>IF($A33="","",SUMPRODUCT((Asignaciones!$A$5:$A$104=$A33)*(Asignaciones!$G$5:$G$104="Confirmado")*(Asignaciones!$D$5:$D$104&lt;=U$6)*(Asignaciones!$D$5:$D$104+Asignaciones!$E$5:$E$104-1&gt;=U$6)*Asignaciones!$F$5:$F$104))</f>
        <v/>
      </c>
      <c r="V33" s="17">
        <f>IF($A33="","",SUMPRODUCT((Asignaciones!$A$5:$A$104=$A33)*(Asignaciones!$G$5:$G$104="Confirmado")*(Asignaciones!$D$5:$D$104&lt;=V$6)*(Asignaciones!$D$5:$D$104+Asignaciones!$E$5:$E$104-1&gt;=V$6)*Asignaciones!$F$5:$F$104))</f>
        <v/>
      </c>
      <c r="W33" s="17">
        <f>IF($A33="","",SUMPRODUCT((Asignaciones!$A$5:$A$104=$A33)*(Asignaciones!$G$5:$G$104="Confirmado")*(Asignaciones!$D$5:$D$104&lt;=W$6)*(Asignaciones!$D$5:$D$104+Asignaciones!$E$5:$E$104-1&gt;=W$6)*Asignaciones!$F$5:$F$104))</f>
        <v/>
      </c>
      <c r="X33" s="17">
        <f>IF($A33="","",SUMPRODUCT((Asignaciones!$A$5:$A$104=$A33)*(Asignaciones!$G$5:$G$104="Confirmado")*(Asignaciones!$D$5:$D$104&lt;=X$6)*(Asignaciones!$D$5:$D$104+Asignaciones!$E$5:$E$104-1&gt;=X$6)*Asignaciones!$F$5:$F$104))</f>
        <v/>
      </c>
      <c r="Y33" s="17">
        <f>IF($A33="","",SUMPRODUCT((Asignaciones!$A$5:$A$104=$A33)*(Asignaciones!$G$5:$G$104="Confirmado")*(Asignaciones!$D$5:$D$104&lt;=Y$6)*(Asignaciones!$D$5:$D$104+Asignaciones!$E$5:$E$104-1&gt;=Y$6)*Asignaciones!$F$5:$F$104))</f>
        <v/>
      </c>
      <c r="Z33" s="17">
        <f>IF($A33="","",SUMPRODUCT((Asignaciones!$A$5:$A$104=$A33)*(Asignaciones!$G$5:$G$104="Confirmado")*(Asignaciones!$D$5:$D$104&lt;=Z$6)*(Asignaciones!$D$5:$D$104+Asignaciones!$E$5:$E$104-1&gt;=Z$6)*Asignaciones!$F$5:$F$104))</f>
        <v/>
      </c>
      <c r="AA33" s="17">
        <f>IF($A33="","",SUMPRODUCT((Asignaciones!$A$5:$A$104=$A33)*(Asignaciones!$G$5:$G$104="Confirmado")*(Asignaciones!$D$5:$D$104&lt;=AA$6)*(Asignaciones!$D$5:$D$104+Asignaciones!$E$5:$E$104-1&gt;=AA$6)*Asignaciones!$F$5:$F$104))</f>
        <v/>
      </c>
      <c r="AB33" s="17">
        <f>IF($A33="","",SUMPRODUCT((Asignaciones!$A$5:$A$104=$A33)*(Asignaciones!$G$5:$G$104="Confirmado")*(Asignaciones!$D$5:$D$104&lt;=AB$6)*(Asignaciones!$D$5:$D$104+Asignaciones!$E$5:$E$104-1&gt;=AB$6)*Asignaciones!$F$5:$F$104))</f>
        <v/>
      </c>
    </row>
    <row r="34">
      <c r="A34" s="24" t="inlineStr">
        <is>
          <t>Total estudio</t>
        </is>
      </c>
      <c r="B34" s="15" t="n"/>
      <c r="C34" s="21">
        <f>SUM(C24:C33)</f>
        <v/>
      </c>
      <c r="D34" s="21">
        <f>SUM(D24:D33)</f>
        <v/>
      </c>
      <c r="E34" s="21">
        <f>SUM(E24:E33)</f>
        <v/>
      </c>
      <c r="F34" s="21">
        <f>SUM(F24:F33)</f>
        <v/>
      </c>
      <c r="G34" s="21">
        <f>SUM(G24:G33)</f>
        <v/>
      </c>
      <c r="H34" s="21">
        <f>SUM(H24:H33)</f>
        <v/>
      </c>
      <c r="I34" s="21">
        <f>SUM(I24:I33)</f>
        <v/>
      </c>
      <c r="J34" s="21">
        <f>SUM(J24:J33)</f>
        <v/>
      </c>
      <c r="K34" s="21">
        <f>SUM(K24:K33)</f>
        <v/>
      </c>
      <c r="L34" s="21">
        <f>SUM(L24:L33)</f>
        <v/>
      </c>
      <c r="M34" s="21">
        <f>SUM(M24:M33)</f>
        <v/>
      </c>
      <c r="N34" s="21">
        <f>SUM(N24:N33)</f>
        <v/>
      </c>
      <c r="O34" s="21">
        <f>SUM(O24:O33)</f>
        <v/>
      </c>
      <c r="P34" s="21">
        <f>SUM(P24:P33)</f>
        <v/>
      </c>
      <c r="Q34" s="21">
        <f>SUM(Q24:Q33)</f>
        <v/>
      </c>
      <c r="R34" s="21">
        <f>SUM(R24:R33)</f>
        <v/>
      </c>
      <c r="S34" s="21">
        <f>SUM(S24:S33)</f>
        <v/>
      </c>
      <c r="T34" s="21">
        <f>SUM(T24:T33)</f>
        <v/>
      </c>
      <c r="U34" s="21">
        <f>SUM(U24:U33)</f>
        <v/>
      </c>
      <c r="V34" s="21">
        <f>SUM(V24:V33)</f>
        <v/>
      </c>
      <c r="W34" s="21">
        <f>SUM(W24:W33)</f>
        <v/>
      </c>
      <c r="X34" s="21">
        <f>SUM(X24:X33)</f>
        <v/>
      </c>
      <c r="Y34" s="21">
        <f>SUM(Y24:Y33)</f>
        <v/>
      </c>
      <c r="Z34" s="21">
        <f>SUM(Z24:Z33)</f>
        <v/>
      </c>
      <c r="AA34" s="21">
        <f>SUM(AA24:AA33)</f>
        <v/>
      </c>
      <c r="AB34" s="21">
        <f>SUM(AB24:AB33)</f>
        <v/>
      </c>
    </row>
    <row r="37">
      <c r="A37" s="22" t="inlineStr">
        <is>
          <t>3. Horas asignadas: confirmado + propuestas</t>
        </is>
      </c>
      <c r="B37" s="23" t="n"/>
      <c r="C37" s="23" t="n"/>
      <c r="D37" s="23" t="n"/>
      <c r="E37" s="23" t="n"/>
      <c r="F37" s="23" t="n"/>
      <c r="G37" s="23" t="n"/>
      <c r="H37" s="23" t="n"/>
      <c r="I37" s="23" t="n"/>
      <c r="J37" s="23" t="n"/>
      <c r="K37" s="23" t="n"/>
      <c r="L37" s="23" t="n"/>
      <c r="M37" s="23" t="n"/>
      <c r="N37" s="23" t="n"/>
      <c r="O37" s="23" t="n"/>
      <c r="P37" s="23" t="n"/>
      <c r="Q37" s="23" t="n"/>
      <c r="R37" s="23" t="n"/>
      <c r="S37" s="23" t="n"/>
      <c r="T37" s="23" t="n"/>
      <c r="U37" s="23" t="n"/>
      <c r="V37" s="23" t="n"/>
      <c r="W37" s="23" t="n"/>
      <c r="X37" s="23" t="n"/>
      <c r="Y37" s="23" t="n"/>
      <c r="Z37" s="23" t="n"/>
      <c r="AA37" s="23" t="n"/>
      <c r="AB37" s="23" t="n"/>
      <c r="AC37" s="23" t="n"/>
    </row>
    <row r="38">
      <c r="A38" s="7" t="inlineStr">
        <is>
          <t>Persona</t>
        </is>
      </c>
      <c r="B38" s="7" t="inlineStr">
        <is>
          <t>Rol</t>
        </is>
      </c>
      <c r="C38" s="7">
        <f>Personas!C$19</f>
        <v/>
      </c>
      <c r="D38" s="7">
        <f>Personas!D$19</f>
        <v/>
      </c>
      <c r="E38" s="7">
        <f>Personas!E$19</f>
        <v/>
      </c>
      <c r="F38" s="7">
        <f>Personas!F$19</f>
        <v/>
      </c>
      <c r="G38" s="7">
        <f>Personas!G$19</f>
        <v/>
      </c>
      <c r="H38" s="7">
        <f>Personas!H$19</f>
        <v/>
      </c>
      <c r="I38" s="7">
        <f>Personas!I$19</f>
        <v/>
      </c>
      <c r="J38" s="7">
        <f>Personas!J$19</f>
        <v/>
      </c>
      <c r="K38" s="7">
        <f>Personas!K$19</f>
        <v/>
      </c>
      <c r="L38" s="7">
        <f>Personas!L$19</f>
        <v/>
      </c>
      <c r="M38" s="7">
        <f>Personas!M$19</f>
        <v/>
      </c>
      <c r="N38" s="7">
        <f>Personas!N$19</f>
        <v/>
      </c>
      <c r="O38" s="7">
        <f>Personas!O$19</f>
        <v/>
      </c>
      <c r="P38" s="7">
        <f>Personas!P$19</f>
        <v/>
      </c>
      <c r="Q38" s="7">
        <f>Personas!Q$19</f>
        <v/>
      </c>
      <c r="R38" s="7">
        <f>Personas!R$19</f>
        <v/>
      </c>
      <c r="S38" s="7">
        <f>Personas!S$19</f>
        <v/>
      </c>
      <c r="T38" s="7">
        <f>Personas!T$19</f>
        <v/>
      </c>
      <c r="U38" s="7">
        <f>Personas!U$19</f>
        <v/>
      </c>
      <c r="V38" s="7">
        <f>Personas!V$19</f>
        <v/>
      </c>
      <c r="W38" s="7">
        <f>Personas!W$19</f>
        <v/>
      </c>
      <c r="X38" s="7">
        <f>Personas!X$19</f>
        <v/>
      </c>
      <c r="Y38" s="7">
        <f>Personas!Y$19</f>
        <v/>
      </c>
      <c r="Z38" s="7">
        <f>Personas!Z$19</f>
        <v/>
      </c>
      <c r="AA38" s="7">
        <f>Personas!AA$19</f>
        <v/>
      </c>
      <c r="AB38" s="7">
        <f>Personas!AB$19</f>
        <v/>
      </c>
    </row>
    <row r="39">
      <c r="A39" s="7" t="inlineStr"/>
      <c r="B39" s="7" t="inlineStr"/>
      <c r="C39" s="14">
        <f>Personas!C$20</f>
        <v/>
      </c>
      <c r="D39" s="14">
        <f>Personas!D$20</f>
        <v/>
      </c>
      <c r="E39" s="14">
        <f>Personas!E$20</f>
        <v/>
      </c>
      <c r="F39" s="14">
        <f>Personas!F$20</f>
        <v/>
      </c>
      <c r="G39" s="14">
        <f>Personas!G$20</f>
        <v/>
      </c>
      <c r="H39" s="14">
        <f>Personas!H$20</f>
        <v/>
      </c>
      <c r="I39" s="14">
        <f>Personas!I$20</f>
        <v/>
      </c>
      <c r="J39" s="14">
        <f>Personas!J$20</f>
        <v/>
      </c>
      <c r="K39" s="14">
        <f>Personas!K$20</f>
        <v/>
      </c>
      <c r="L39" s="14">
        <f>Personas!L$20</f>
        <v/>
      </c>
      <c r="M39" s="14">
        <f>Personas!M$20</f>
        <v/>
      </c>
      <c r="N39" s="14">
        <f>Personas!N$20</f>
        <v/>
      </c>
      <c r="O39" s="14">
        <f>Personas!O$20</f>
        <v/>
      </c>
      <c r="P39" s="14">
        <f>Personas!P$20</f>
        <v/>
      </c>
      <c r="Q39" s="14">
        <f>Personas!Q$20</f>
        <v/>
      </c>
      <c r="R39" s="14">
        <f>Personas!R$20</f>
        <v/>
      </c>
      <c r="S39" s="14">
        <f>Personas!S$20</f>
        <v/>
      </c>
      <c r="T39" s="14">
        <f>Personas!T$20</f>
        <v/>
      </c>
      <c r="U39" s="14">
        <f>Personas!U$20</f>
        <v/>
      </c>
      <c r="V39" s="14">
        <f>Personas!V$20</f>
        <v/>
      </c>
      <c r="W39" s="14">
        <f>Personas!W$20</f>
        <v/>
      </c>
      <c r="X39" s="14">
        <f>Personas!X$20</f>
        <v/>
      </c>
      <c r="Y39" s="14">
        <f>Personas!Y$20</f>
        <v/>
      </c>
      <c r="Z39" s="14">
        <f>Personas!Z$20</f>
        <v/>
      </c>
      <c r="AA39" s="14">
        <f>Personas!AA$20</f>
        <v/>
      </c>
      <c r="AB39" s="14">
        <f>Personas!AB$20</f>
        <v/>
      </c>
    </row>
    <row r="40">
      <c r="A40" s="15">
        <f>IF(Personas!$A$6="","",Personas!$A$6)</f>
        <v/>
      </c>
      <c r="B40" s="15">
        <f>IF(Personas!$A$6="","",Personas!$B$6)</f>
        <v/>
      </c>
      <c r="C40" s="17">
        <f>IF($A40="","",SUMPRODUCT((Asignaciones!$A$5:$A$104=$A40)*(Asignaciones!$D$5:$D$104&lt;=C$6)*(Asignaciones!$D$5:$D$104+Asignaciones!$E$5:$E$104-1&gt;=C$6)*Asignaciones!$F$5:$F$104))</f>
        <v/>
      </c>
      <c r="D40" s="17">
        <f>IF($A40="","",SUMPRODUCT((Asignaciones!$A$5:$A$104=$A40)*(Asignaciones!$D$5:$D$104&lt;=D$6)*(Asignaciones!$D$5:$D$104+Asignaciones!$E$5:$E$104-1&gt;=D$6)*Asignaciones!$F$5:$F$104))</f>
        <v/>
      </c>
      <c r="E40" s="17">
        <f>IF($A40="","",SUMPRODUCT((Asignaciones!$A$5:$A$104=$A40)*(Asignaciones!$D$5:$D$104&lt;=E$6)*(Asignaciones!$D$5:$D$104+Asignaciones!$E$5:$E$104-1&gt;=E$6)*Asignaciones!$F$5:$F$104))</f>
        <v/>
      </c>
      <c r="F40" s="17">
        <f>IF($A40="","",SUMPRODUCT((Asignaciones!$A$5:$A$104=$A40)*(Asignaciones!$D$5:$D$104&lt;=F$6)*(Asignaciones!$D$5:$D$104+Asignaciones!$E$5:$E$104-1&gt;=F$6)*Asignaciones!$F$5:$F$104))</f>
        <v/>
      </c>
      <c r="G40" s="17">
        <f>IF($A40="","",SUMPRODUCT((Asignaciones!$A$5:$A$104=$A40)*(Asignaciones!$D$5:$D$104&lt;=G$6)*(Asignaciones!$D$5:$D$104+Asignaciones!$E$5:$E$104-1&gt;=G$6)*Asignaciones!$F$5:$F$104))</f>
        <v/>
      </c>
      <c r="H40" s="17">
        <f>IF($A40="","",SUMPRODUCT((Asignaciones!$A$5:$A$104=$A40)*(Asignaciones!$D$5:$D$104&lt;=H$6)*(Asignaciones!$D$5:$D$104+Asignaciones!$E$5:$E$104-1&gt;=H$6)*Asignaciones!$F$5:$F$104))</f>
        <v/>
      </c>
      <c r="I40" s="17">
        <f>IF($A40="","",SUMPRODUCT((Asignaciones!$A$5:$A$104=$A40)*(Asignaciones!$D$5:$D$104&lt;=I$6)*(Asignaciones!$D$5:$D$104+Asignaciones!$E$5:$E$104-1&gt;=I$6)*Asignaciones!$F$5:$F$104))</f>
        <v/>
      </c>
      <c r="J40" s="17">
        <f>IF($A40="","",SUMPRODUCT((Asignaciones!$A$5:$A$104=$A40)*(Asignaciones!$D$5:$D$104&lt;=J$6)*(Asignaciones!$D$5:$D$104+Asignaciones!$E$5:$E$104-1&gt;=J$6)*Asignaciones!$F$5:$F$104))</f>
        <v/>
      </c>
      <c r="K40" s="17">
        <f>IF($A40="","",SUMPRODUCT((Asignaciones!$A$5:$A$104=$A40)*(Asignaciones!$D$5:$D$104&lt;=K$6)*(Asignaciones!$D$5:$D$104+Asignaciones!$E$5:$E$104-1&gt;=K$6)*Asignaciones!$F$5:$F$104))</f>
        <v/>
      </c>
      <c r="L40" s="17">
        <f>IF($A40="","",SUMPRODUCT((Asignaciones!$A$5:$A$104=$A40)*(Asignaciones!$D$5:$D$104&lt;=L$6)*(Asignaciones!$D$5:$D$104+Asignaciones!$E$5:$E$104-1&gt;=L$6)*Asignaciones!$F$5:$F$104))</f>
        <v/>
      </c>
      <c r="M40" s="17">
        <f>IF($A40="","",SUMPRODUCT((Asignaciones!$A$5:$A$104=$A40)*(Asignaciones!$D$5:$D$104&lt;=M$6)*(Asignaciones!$D$5:$D$104+Asignaciones!$E$5:$E$104-1&gt;=M$6)*Asignaciones!$F$5:$F$104))</f>
        <v/>
      </c>
      <c r="N40" s="17">
        <f>IF($A40="","",SUMPRODUCT((Asignaciones!$A$5:$A$104=$A40)*(Asignaciones!$D$5:$D$104&lt;=N$6)*(Asignaciones!$D$5:$D$104+Asignaciones!$E$5:$E$104-1&gt;=N$6)*Asignaciones!$F$5:$F$104))</f>
        <v/>
      </c>
      <c r="O40" s="17">
        <f>IF($A40="","",SUMPRODUCT((Asignaciones!$A$5:$A$104=$A40)*(Asignaciones!$D$5:$D$104&lt;=O$6)*(Asignaciones!$D$5:$D$104+Asignaciones!$E$5:$E$104-1&gt;=O$6)*Asignaciones!$F$5:$F$104))</f>
        <v/>
      </c>
      <c r="P40" s="17">
        <f>IF($A40="","",SUMPRODUCT((Asignaciones!$A$5:$A$104=$A40)*(Asignaciones!$D$5:$D$104&lt;=P$6)*(Asignaciones!$D$5:$D$104+Asignaciones!$E$5:$E$104-1&gt;=P$6)*Asignaciones!$F$5:$F$104))</f>
        <v/>
      </c>
      <c r="Q40" s="17">
        <f>IF($A40="","",SUMPRODUCT((Asignaciones!$A$5:$A$104=$A40)*(Asignaciones!$D$5:$D$104&lt;=Q$6)*(Asignaciones!$D$5:$D$104+Asignaciones!$E$5:$E$104-1&gt;=Q$6)*Asignaciones!$F$5:$F$104))</f>
        <v/>
      </c>
      <c r="R40" s="17">
        <f>IF($A40="","",SUMPRODUCT((Asignaciones!$A$5:$A$104=$A40)*(Asignaciones!$D$5:$D$104&lt;=R$6)*(Asignaciones!$D$5:$D$104+Asignaciones!$E$5:$E$104-1&gt;=R$6)*Asignaciones!$F$5:$F$104))</f>
        <v/>
      </c>
      <c r="S40" s="17">
        <f>IF($A40="","",SUMPRODUCT((Asignaciones!$A$5:$A$104=$A40)*(Asignaciones!$D$5:$D$104&lt;=S$6)*(Asignaciones!$D$5:$D$104+Asignaciones!$E$5:$E$104-1&gt;=S$6)*Asignaciones!$F$5:$F$104))</f>
        <v/>
      </c>
      <c r="T40" s="17">
        <f>IF($A40="","",SUMPRODUCT((Asignaciones!$A$5:$A$104=$A40)*(Asignaciones!$D$5:$D$104&lt;=T$6)*(Asignaciones!$D$5:$D$104+Asignaciones!$E$5:$E$104-1&gt;=T$6)*Asignaciones!$F$5:$F$104))</f>
        <v/>
      </c>
      <c r="U40" s="17">
        <f>IF($A40="","",SUMPRODUCT((Asignaciones!$A$5:$A$104=$A40)*(Asignaciones!$D$5:$D$104&lt;=U$6)*(Asignaciones!$D$5:$D$104+Asignaciones!$E$5:$E$104-1&gt;=U$6)*Asignaciones!$F$5:$F$104))</f>
        <v/>
      </c>
      <c r="V40" s="17">
        <f>IF($A40="","",SUMPRODUCT((Asignaciones!$A$5:$A$104=$A40)*(Asignaciones!$D$5:$D$104&lt;=V$6)*(Asignaciones!$D$5:$D$104+Asignaciones!$E$5:$E$104-1&gt;=V$6)*Asignaciones!$F$5:$F$104))</f>
        <v/>
      </c>
      <c r="W40" s="17">
        <f>IF($A40="","",SUMPRODUCT((Asignaciones!$A$5:$A$104=$A40)*(Asignaciones!$D$5:$D$104&lt;=W$6)*(Asignaciones!$D$5:$D$104+Asignaciones!$E$5:$E$104-1&gt;=W$6)*Asignaciones!$F$5:$F$104))</f>
        <v/>
      </c>
      <c r="X40" s="17">
        <f>IF($A40="","",SUMPRODUCT((Asignaciones!$A$5:$A$104=$A40)*(Asignaciones!$D$5:$D$104&lt;=X$6)*(Asignaciones!$D$5:$D$104+Asignaciones!$E$5:$E$104-1&gt;=X$6)*Asignaciones!$F$5:$F$104))</f>
        <v/>
      </c>
      <c r="Y40" s="17">
        <f>IF($A40="","",SUMPRODUCT((Asignaciones!$A$5:$A$104=$A40)*(Asignaciones!$D$5:$D$104&lt;=Y$6)*(Asignaciones!$D$5:$D$104+Asignaciones!$E$5:$E$104-1&gt;=Y$6)*Asignaciones!$F$5:$F$104))</f>
        <v/>
      </c>
      <c r="Z40" s="17">
        <f>IF($A40="","",SUMPRODUCT((Asignaciones!$A$5:$A$104=$A40)*(Asignaciones!$D$5:$D$104&lt;=Z$6)*(Asignaciones!$D$5:$D$104+Asignaciones!$E$5:$E$104-1&gt;=Z$6)*Asignaciones!$F$5:$F$104))</f>
        <v/>
      </c>
      <c r="AA40" s="17">
        <f>IF($A40="","",SUMPRODUCT((Asignaciones!$A$5:$A$104=$A40)*(Asignaciones!$D$5:$D$104&lt;=AA$6)*(Asignaciones!$D$5:$D$104+Asignaciones!$E$5:$E$104-1&gt;=AA$6)*Asignaciones!$F$5:$F$104))</f>
        <v/>
      </c>
      <c r="AB40" s="17">
        <f>IF($A40="","",SUMPRODUCT((Asignaciones!$A$5:$A$104=$A40)*(Asignaciones!$D$5:$D$104&lt;=AB$6)*(Asignaciones!$D$5:$D$104+Asignaciones!$E$5:$E$104-1&gt;=AB$6)*Asignaciones!$F$5:$F$104))</f>
        <v/>
      </c>
    </row>
    <row r="41">
      <c r="A41" s="15">
        <f>IF(Personas!$A$7="","",Personas!$A$7)</f>
        <v/>
      </c>
      <c r="B41" s="15">
        <f>IF(Personas!$A$7="","",Personas!$B$7)</f>
        <v/>
      </c>
      <c r="C41" s="17">
        <f>IF($A41="","",SUMPRODUCT((Asignaciones!$A$5:$A$104=$A41)*(Asignaciones!$D$5:$D$104&lt;=C$6)*(Asignaciones!$D$5:$D$104+Asignaciones!$E$5:$E$104-1&gt;=C$6)*Asignaciones!$F$5:$F$104))</f>
        <v/>
      </c>
      <c r="D41" s="17">
        <f>IF($A41="","",SUMPRODUCT((Asignaciones!$A$5:$A$104=$A41)*(Asignaciones!$D$5:$D$104&lt;=D$6)*(Asignaciones!$D$5:$D$104+Asignaciones!$E$5:$E$104-1&gt;=D$6)*Asignaciones!$F$5:$F$104))</f>
        <v/>
      </c>
      <c r="E41" s="17">
        <f>IF($A41="","",SUMPRODUCT((Asignaciones!$A$5:$A$104=$A41)*(Asignaciones!$D$5:$D$104&lt;=E$6)*(Asignaciones!$D$5:$D$104+Asignaciones!$E$5:$E$104-1&gt;=E$6)*Asignaciones!$F$5:$F$104))</f>
        <v/>
      </c>
      <c r="F41" s="17">
        <f>IF($A41="","",SUMPRODUCT((Asignaciones!$A$5:$A$104=$A41)*(Asignaciones!$D$5:$D$104&lt;=F$6)*(Asignaciones!$D$5:$D$104+Asignaciones!$E$5:$E$104-1&gt;=F$6)*Asignaciones!$F$5:$F$104))</f>
        <v/>
      </c>
      <c r="G41" s="17">
        <f>IF($A41="","",SUMPRODUCT((Asignaciones!$A$5:$A$104=$A41)*(Asignaciones!$D$5:$D$104&lt;=G$6)*(Asignaciones!$D$5:$D$104+Asignaciones!$E$5:$E$104-1&gt;=G$6)*Asignaciones!$F$5:$F$104))</f>
        <v/>
      </c>
      <c r="H41" s="17">
        <f>IF($A41="","",SUMPRODUCT((Asignaciones!$A$5:$A$104=$A41)*(Asignaciones!$D$5:$D$104&lt;=H$6)*(Asignaciones!$D$5:$D$104+Asignaciones!$E$5:$E$104-1&gt;=H$6)*Asignaciones!$F$5:$F$104))</f>
        <v/>
      </c>
      <c r="I41" s="17">
        <f>IF($A41="","",SUMPRODUCT((Asignaciones!$A$5:$A$104=$A41)*(Asignaciones!$D$5:$D$104&lt;=I$6)*(Asignaciones!$D$5:$D$104+Asignaciones!$E$5:$E$104-1&gt;=I$6)*Asignaciones!$F$5:$F$104))</f>
        <v/>
      </c>
      <c r="J41" s="17">
        <f>IF($A41="","",SUMPRODUCT((Asignaciones!$A$5:$A$104=$A41)*(Asignaciones!$D$5:$D$104&lt;=J$6)*(Asignaciones!$D$5:$D$104+Asignaciones!$E$5:$E$104-1&gt;=J$6)*Asignaciones!$F$5:$F$104))</f>
        <v/>
      </c>
      <c r="K41" s="17">
        <f>IF($A41="","",SUMPRODUCT((Asignaciones!$A$5:$A$104=$A41)*(Asignaciones!$D$5:$D$104&lt;=K$6)*(Asignaciones!$D$5:$D$104+Asignaciones!$E$5:$E$104-1&gt;=K$6)*Asignaciones!$F$5:$F$104))</f>
        <v/>
      </c>
      <c r="L41" s="17">
        <f>IF($A41="","",SUMPRODUCT((Asignaciones!$A$5:$A$104=$A41)*(Asignaciones!$D$5:$D$104&lt;=L$6)*(Asignaciones!$D$5:$D$104+Asignaciones!$E$5:$E$104-1&gt;=L$6)*Asignaciones!$F$5:$F$104))</f>
        <v/>
      </c>
      <c r="M41" s="17">
        <f>IF($A41="","",SUMPRODUCT((Asignaciones!$A$5:$A$104=$A41)*(Asignaciones!$D$5:$D$104&lt;=M$6)*(Asignaciones!$D$5:$D$104+Asignaciones!$E$5:$E$104-1&gt;=M$6)*Asignaciones!$F$5:$F$104))</f>
        <v/>
      </c>
      <c r="N41" s="17">
        <f>IF($A41="","",SUMPRODUCT((Asignaciones!$A$5:$A$104=$A41)*(Asignaciones!$D$5:$D$104&lt;=N$6)*(Asignaciones!$D$5:$D$104+Asignaciones!$E$5:$E$104-1&gt;=N$6)*Asignaciones!$F$5:$F$104))</f>
        <v/>
      </c>
      <c r="O41" s="17">
        <f>IF($A41="","",SUMPRODUCT((Asignaciones!$A$5:$A$104=$A41)*(Asignaciones!$D$5:$D$104&lt;=O$6)*(Asignaciones!$D$5:$D$104+Asignaciones!$E$5:$E$104-1&gt;=O$6)*Asignaciones!$F$5:$F$104))</f>
        <v/>
      </c>
      <c r="P41" s="17">
        <f>IF($A41="","",SUMPRODUCT((Asignaciones!$A$5:$A$104=$A41)*(Asignaciones!$D$5:$D$104&lt;=P$6)*(Asignaciones!$D$5:$D$104+Asignaciones!$E$5:$E$104-1&gt;=P$6)*Asignaciones!$F$5:$F$104))</f>
        <v/>
      </c>
      <c r="Q41" s="17">
        <f>IF($A41="","",SUMPRODUCT((Asignaciones!$A$5:$A$104=$A41)*(Asignaciones!$D$5:$D$104&lt;=Q$6)*(Asignaciones!$D$5:$D$104+Asignaciones!$E$5:$E$104-1&gt;=Q$6)*Asignaciones!$F$5:$F$104))</f>
        <v/>
      </c>
      <c r="R41" s="17">
        <f>IF($A41="","",SUMPRODUCT((Asignaciones!$A$5:$A$104=$A41)*(Asignaciones!$D$5:$D$104&lt;=R$6)*(Asignaciones!$D$5:$D$104+Asignaciones!$E$5:$E$104-1&gt;=R$6)*Asignaciones!$F$5:$F$104))</f>
        <v/>
      </c>
      <c r="S41" s="17">
        <f>IF($A41="","",SUMPRODUCT((Asignaciones!$A$5:$A$104=$A41)*(Asignaciones!$D$5:$D$104&lt;=S$6)*(Asignaciones!$D$5:$D$104+Asignaciones!$E$5:$E$104-1&gt;=S$6)*Asignaciones!$F$5:$F$104))</f>
        <v/>
      </c>
      <c r="T41" s="17">
        <f>IF($A41="","",SUMPRODUCT((Asignaciones!$A$5:$A$104=$A41)*(Asignaciones!$D$5:$D$104&lt;=T$6)*(Asignaciones!$D$5:$D$104+Asignaciones!$E$5:$E$104-1&gt;=T$6)*Asignaciones!$F$5:$F$104))</f>
        <v/>
      </c>
      <c r="U41" s="17">
        <f>IF($A41="","",SUMPRODUCT((Asignaciones!$A$5:$A$104=$A41)*(Asignaciones!$D$5:$D$104&lt;=U$6)*(Asignaciones!$D$5:$D$104+Asignaciones!$E$5:$E$104-1&gt;=U$6)*Asignaciones!$F$5:$F$104))</f>
        <v/>
      </c>
      <c r="V41" s="17">
        <f>IF($A41="","",SUMPRODUCT((Asignaciones!$A$5:$A$104=$A41)*(Asignaciones!$D$5:$D$104&lt;=V$6)*(Asignaciones!$D$5:$D$104+Asignaciones!$E$5:$E$104-1&gt;=V$6)*Asignaciones!$F$5:$F$104))</f>
        <v/>
      </c>
      <c r="W41" s="17">
        <f>IF($A41="","",SUMPRODUCT((Asignaciones!$A$5:$A$104=$A41)*(Asignaciones!$D$5:$D$104&lt;=W$6)*(Asignaciones!$D$5:$D$104+Asignaciones!$E$5:$E$104-1&gt;=W$6)*Asignaciones!$F$5:$F$104))</f>
        <v/>
      </c>
      <c r="X41" s="17">
        <f>IF($A41="","",SUMPRODUCT((Asignaciones!$A$5:$A$104=$A41)*(Asignaciones!$D$5:$D$104&lt;=X$6)*(Asignaciones!$D$5:$D$104+Asignaciones!$E$5:$E$104-1&gt;=X$6)*Asignaciones!$F$5:$F$104))</f>
        <v/>
      </c>
      <c r="Y41" s="17">
        <f>IF($A41="","",SUMPRODUCT((Asignaciones!$A$5:$A$104=$A41)*(Asignaciones!$D$5:$D$104&lt;=Y$6)*(Asignaciones!$D$5:$D$104+Asignaciones!$E$5:$E$104-1&gt;=Y$6)*Asignaciones!$F$5:$F$104))</f>
        <v/>
      </c>
      <c r="Z41" s="17">
        <f>IF($A41="","",SUMPRODUCT((Asignaciones!$A$5:$A$104=$A41)*(Asignaciones!$D$5:$D$104&lt;=Z$6)*(Asignaciones!$D$5:$D$104+Asignaciones!$E$5:$E$104-1&gt;=Z$6)*Asignaciones!$F$5:$F$104))</f>
        <v/>
      </c>
      <c r="AA41" s="17">
        <f>IF($A41="","",SUMPRODUCT((Asignaciones!$A$5:$A$104=$A41)*(Asignaciones!$D$5:$D$104&lt;=AA$6)*(Asignaciones!$D$5:$D$104+Asignaciones!$E$5:$E$104-1&gt;=AA$6)*Asignaciones!$F$5:$F$104))</f>
        <v/>
      </c>
      <c r="AB41" s="17">
        <f>IF($A41="","",SUMPRODUCT((Asignaciones!$A$5:$A$104=$A41)*(Asignaciones!$D$5:$D$104&lt;=AB$6)*(Asignaciones!$D$5:$D$104+Asignaciones!$E$5:$E$104-1&gt;=AB$6)*Asignaciones!$F$5:$F$104))</f>
        <v/>
      </c>
    </row>
    <row r="42">
      <c r="A42" s="15">
        <f>IF(Personas!$A$8="","",Personas!$A$8)</f>
        <v/>
      </c>
      <c r="B42" s="15">
        <f>IF(Personas!$A$8="","",Personas!$B$8)</f>
        <v/>
      </c>
      <c r="C42" s="17">
        <f>IF($A42="","",SUMPRODUCT((Asignaciones!$A$5:$A$104=$A42)*(Asignaciones!$D$5:$D$104&lt;=C$6)*(Asignaciones!$D$5:$D$104+Asignaciones!$E$5:$E$104-1&gt;=C$6)*Asignaciones!$F$5:$F$104))</f>
        <v/>
      </c>
      <c r="D42" s="17">
        <f>IF($A42="","",SUMPRODUCT((Asignaciones!$A$5:$A$104=$A42)*(Asignaciones!$D$5:$D$104&lt;=D$6)*(Asignaciones!$D$5:$D$104+Asignaciones!$E$5:$E$104-1&gt;=D$6)*Asignaciones!$F$5:$F$104))</f>
        <v/>
      </c>
      <c r="E42" s="17">
        <f>IF($A42="","",SUMPRODUCT((Asignaciones!$A$5:$A$104=$A42)*(Asignaciones!$D$5:$D$104&lt;=E$6)*(Asignaciones!$D$5:$D$104+Asignaciones!$E$5:$E$104-1&gt;=E$6)*Asignaciones!$F$5:$F$104))</f>
        <v/>
      </c>
      <c r="F42" s="17">
        <f>IF($A42="","",SUMPRODUCT((Asignaciones!$A$5:$A$104=$A42)*(Asignaciones!$D$5:$D$104&lt;=F$6)*(Asignaciones!$D$5:$D$104+Asignaciones!$E$5:$E$104-1&gt;=F$6)*Asignaciones!$F$5:$F$104))</f>
        <v/>
      </c>
      <c r="G42" s="17">
        <f>IF($A42="","",SUMPRODUCT((Asignaciones!$A$5:$A$104=$A42)*(Asignaciones!$D$5:$D$104&lt;=G$6)*(Asignaciones!$D$5:$D$104+Asignaciones!$E$5:$E$104-1&gt;=G$6)*Asignaciones!$F$5:$F$104))</f>
        <v/>
      </c>
      <c r="H42" s="17">
        <f>IF($A42="","",SUMPRODUCT((Asignaciones!$A$5:$A$104=$A42)*(Asignaciones!$D$5:$D$104&lt;=H$6)*(Asignaciones!$D$5:$D$104+Asignaciones!$E$5:$E$104-1&gt;=H$6)*Asignaciones!$F$5:$F$104))</f>
        <v/>
      </c>
      <c r="I42" s="17">
        <f>IF($A42="","",SUMPRODUCT((Asignaciones!$A$5:$A$104=$A42)*(Asignaciones!$D$5:$D$104&lt;=I$6)*(Asignaciones!$D$5:$D$104+Asignaciones!$E$5:$E$104-1&gt;=I$6)*Asignaciones!$F$5:$F$104))</f>
        <v/>
      </c>
      <c r="J42" s="17">
        <f>IF($A42="","",SUMPRODUCT((Asignaciones!$A$5:$A$104=$A42)*(Asignaciones!$D$5:$D$104&lt;=J$6)*(Asignaciones!$D$5:$D$104+Asignaciones!$E$5:$E$104-1&gt;=J$6)*Asignaciones!$F$5:$F$104))</f>
        <v/>
      </c>
      <c r="K42" s="17">
        <f>IF($A42="","",SUMPRODUCT((Asignaciones!$A$5:$A$104=$A42)*(Asignaciones!$D$5:$D$104&lt;=K$6)*(Asignaciones!$D$5:$D$104+Asignaciones!$E$5:$E$104-1&gt;=K$6)*Asignaciones!$F$5:$F$104))</f>
        <v/>
      </c>
      <c r="L42" s="17">
        <f>IF($A42="","",SUMPRODUCT((Asignaciones!$A$5:$A$104=$A42)*(Asignaciones!$D$5:$D$104&lt;=L$6)*(Asignaciones!$D$5:$D$104+Asignaciones!$E$5:$E$104-1&gt;=L$6)*Asignaciones!$F$5:$F$104))</f>
        <v/>
      </c>
      <c r="M42" s="17">
        <f>IF($A42="","",SUMPRODUCT((Asignaciones!$A$5:$A$104=$A42)*(Asignaciones!$D$5:$D$104&lt;=M$6)*(Asignaciones!$D$5:$D$104+Asignaciones!$E$5:$E$104-1&gt;=M$6)*Asignaciones!$F$5:$F$104))</f>
        <v/>
      </c>
      <c r="N42" s="17">
        <f>IF($A42="","",SUMPRODUCT((Asignaciones!$A$5:$A$104=$A42)*(Asignaciones!$D$5:$D$104&lt;=N$6)*(Asignaciones!$D$5:$D$104+Asignaciones!$E$5:$E$104-1&gt;=N$6)*Asignaciones!$F$5:$F$104))</f>
        <v/>
      </c>
      <c r="O42" s="17">
        <f>IF($A42="","",SUMPRODUCT((Asignaciones!$A$5:$A$104=$A42)*(Asignaciones!$D$5:$D$104&lt;=O$6)*(Asignaciones!$D$5:$D$104+Asignaciones!$E$5:$E$104-1&gt;=O$6)*Asignaciones!$F$5:$F$104))</f>
        <v/>
      </c>
      <c r="P42" s="17">
        <f>IF($A42="","",SUMPRODUCT((Asignaciones!$A$5:$A$104=$A42)*(Asignaciones!$D$5:$D$104&lt;=P$6)*(Asignaciones!$D$5:$D$104+Asignaciones!$E$5:$E$104-1&gt;=P$6)*Asignaciones!$F$5:$F$104))</f>
        <v/>
      </c>
      <c r="Q42" s="17">
        <f>IF($A42="","",SUMPRODUCT((Asignaciones!$A$5:$A$104=$A42)*(Asignaciones!$D$5:$D$104&lt;=Q$6)*(Asignaciones!$D$5:$D$104+Asignaciones!$E$5:$E$104-1&gt;=Q$6)*Asignaciones!$F$5:$F$104))</f>
        <v/>
      </c>
      <c r="R42" s="17">
        <f>IF($A42="","",SUMPRODUCT((Asignaciones!$A$5:$A$104=$A42)*(Asignaciones!$D$5:$D$104&lt;=R$6)*(Asignaciones!$D$5:$D$104+Asignaciones!$E$5:$E$104-1&gt;=R$6)*Asignaciones!$F$5:$F$104))</f>
        <v/>
      </c>
      <c r="S42" s="17">
        <f>IF($A42="","",SUMPRODUCT((Asignaciones!$A$5:$A$104=$A42)*(Asignaciones!$D$5:$D$104&lt;=S$6)*(Asignaciones!$D$5:$D$104+Asignaciones!$E$5:$E$104-1&gt;=S$6)*Asignaciones!$F$5:$F$104))</f>
        <v/>
      </c>
      <c r="T42" s="17">
        <f>IF($A42="","",SUMPRODUCT((Asignaciones!$A$5:$A$104=$A42)*(Asignaciones!$D$5:$D$104&lt;=T$6)*(Asignaciones!$D$5:$D$104+Asignaciones!$E$5:$E$104-1&gt;=T$6)*Asignaciones!$F$5:$F$104))</f>
        <v/>
      </c>
      <c r="U42" s="17">
        <f>IF($A42="","",SUMPRODUCT((Asignaciones!$A$5:$A$104=$A42)*(Asignaciones!$D$5:$D$104&lt;=U$6)*(Asignaciones!$D$5:$D$104+Asignaciones!$E$5:$E$104-1&gt;=U$6)*Asignaciones!$F$5:$F$104))</f>
        <v/>
      </c>
      <c r="V42" s="17">
        <f>IF($A42="","",SUMPRODUCT((Asignaciones!$A$5:$A$104=$A42)*(Asignaciones!$D$5:$D$104&lt;=V$6)*(Asignaciones!$D$5:$D$104+Asignaciones!$E$5:$E$104-1&gt;=V$6)*Asignaciones!$F$5:$F$104))</f>
        <v/>
      </c>
      <c r="W42" s="17">
        <f>IF($A42="","",SUMPRODUCT((Asignaciones!$A$5:$A$104=$A42)*(Asignaciones!$D$5:$D$104&lt;=W$6)*(Asignaciones!$D$5:$D$104+Asignaciones!$E$5:$E$104-1&gt;=W$6)*Asignaciones!$F$5:$F$104))</f>
        <v/>
      </c>
      <c r="X42" s="17">
        <f>IF($A42="","",SUMPRODUCT((Asignaciones!$A$5:$A$104=$A42)*(Asignaciones!$D$5:$D$104&lt;=X$6)*(Asignaciones!$D$5:$D$104+Asignaciones!$E$5:$E$104-1&gt;=X$6)*Asignaciones!$F$5:$F$104))</f>
        <v/>
      </c>
      <c r="Y42" s="17">
        <f>IF($A42="","",SUMPRODUCT((Asignaciones!$A$5:$A$104=$A42)*(Asignaciones!$D$5:$D$104&lt;=Y$6)*(Asignaciones!$D$5:$D$104+Asignaciones!$E$5:$E$104-1&gt;=Y$6)*Asignaciones!$F$5:$F$104))</f>
        <v/>
      </c>
      <c r="Z42" s="17">
        <f>IF($A42="","",SUMPRODUCT((Asignaciones!$A$5:$A$104=$A42)*(Asignaciones!$D$5:$D$104&lt;=Z$6)*(Asignaciones!$D$5:$D$104+Asignaciones!$E$5:$E$104-1&gt;=Z$6)*Asignaciones!$F$5:$F$104))</f>
        <v/>
      </c>
      <c r="AA42" s="17">
        <f>IF($A42="","",SUMPRODUCT((Asignaciones!$A$5:$A$104=$A42)*(Asignaciones!$D$5:$D$104&lt;=AA$6)*(Asignaciones!$D$5:$D$104+Asignaciones!$E$5:$E$104-1&gt;=AA$6)*Asignaciones!$F$5:$F$104))</f>
        <v/>
      </c>
      <c r="AB42" s="17">
        <f>IF($A42="","",SUMPRODUCT((Asignaciones!$A$5:$A$104=$A42)*(Asignaciones!$D$5:$D$104&lt;=AB$6)*(Asignaciones!$D$5:$D$104+Asignaciones!$E$5:$E$104-1&gt;=AB$6)*Asignaciones!$F$5:$F$104))</f>
        <v/>
      </c>
    </row>
    <row r="43">
      <c r="A43" s="15">
        <f>IF(Personas!$A$9="","",Personas!$A$9)</f>
        <v/>
      </c>
      <c r="B43" s="15">
        <f>IF(Personas!$A$9="","",Personas!$B$9)</f>
        <v/>
      </c>
      <c r="C43" s="17">
        <f>IF($A43="","",SUMPRODUCT((Asignaciones!$A$5:$A$104=$A43)*(Asignaciones!$D$5:$D$104&lt;=C$6)*(Asignaciones!$D$5:$D$104+Asignaciones!$E$5:$E$104-1&gt;=C$6)*Asignaciones!$F$5:$F$104))</f>
        <v/>
      </c>
      <c r="D43" s="17">
        <f>IF($A43="","",SUMPRODUCT((Asignaciones!$A$5:$A$104=$A43)*(Asignaciones!$D$5:$D$104&lt;=D$6)*(Asignaciones!$D$5:$D$104+Asignaciones!$E$5:$E$104-1&gt;=D$6)*Asignaciones!$F$5:$F$104))</f>
        <v/>
      </c>
      <c r="E43" s="17">
        <f>IF($A43="","",SUMPRODUCT((Asignaciones!$A$5:$A$104=$A43)*(Asignaciones!$D$5:$D$104&lt;=E$6)*(Asignaciones!$D$5:$D$104+Asignaciones!$E$5:$E$104-1&gt;=E$6)*Asignaciones!$F$5:$F$104))</f>
        <v/>
      </c>
      <c r="F43" s="17">
        <f>IF($A43="","",SUMPRODUCT((Asignaciones!$A$5:$A$104=$A43)*(Asignaciones!$D$5:$D$104&lt;=F$6)*(Asignaciones!$D$5:$D$104+Asignaciones!$E$5:$E$104-1&gt;=F$6)*Asignaciones!$F$5:$F$104))</f>
        <v/>
      </c>
      <c r="G43" s="17">
        <f>IF($A43="","",SUMPRODUCT((Asignaciones!$A$5:$A$104=$A43)*(Asignaciones!$D$5:$D$104&lt;=G$6)*(Asignaciones!$D$5:$D$104+Asignaciones!$E$5:$E$104-1&gt;=G$6)*Asignaciones!$F$5:$F$104))</f>
        <v/>
      </c>
      <c r="H43" s="17">
        <f>IF($A43="","",SUMPRODUCT((Asignaciones!$A$5:$A$104=$A43)*(Asignaciones!$D$5:$D$104&lt;=H$6)*(Asignaciones!$D$5:$D$104+Asignaciones!$E$5:$E$104-1&gt;=H$6)*Asignaciones!$F$5:$F$104))</f>
        <v/>
      </c>
      <c r="I43" s="17">
        <f>IF($A43="","",SUMPRODUCT((Asignaciones!$A$5:$A$104=$A43)*(Asignaciones!$D$5:$D$104&lt;=I$6)*(Asignaciones!$D$5:$D$104+Asignaciones!$E$5:$E$104-1&gt;=I$6)*Asignaciones!$F$5:$F$104))</f>
        <v/>
      </c>
      <c r="J43" s="17">
        <f>IF($A43="","",SUMPRODUCT((Asignaciones!$A$5:$A$104=$A43)*(Asignaciones!$D$5:$D$104&lt;=J$6)*(Asignaciones!$D$5:$D$104+Asignaciones!$E$5:$E$104-1&gt;=J$6)*Asignaciones!$F$5:$F$104))</f>
        <v/>
      </c>
      <c r="K43" s="17">
        <f>IF($A43="","",SUMPRODUCT((Asignaciones!$A$5:$A$104=$A43)*(Asignaciones!$D$5:$D$104&lt;=K$6)*(Asignaciones!$D$5:$D$104+Asignaciones!$E$5:$E$104-1&gt;=K$6)*Asignaciones!$F$5:$F$104))</f>
        <v/>
      </c>
      <c r="L43" s="17">
        <f>IF($A43="","",SUMPRODUCT((Asignaciones!$A$5:$A$104=$A43)*(Asignaciones!$D$5:$D$104&lt;=L$6)*(Asignaciones!$D$5:$D$104+Asignaciones!$E$5:$E$104-1&gt;=L$6)*Asignaciones!$F$5:$F$104))</f>
        <v/>
      </c>
      <c r="M43" s="17">
        <f>IF($A43="","",SUMPRODUCT((Asignaciones!$A$5:$A$104=$A43)*(Asignaciones!$D$5:$D$104&lt;=M$6)*(Asignaciones!$D$5:$D$104+Asignaciones!$E$5:$E$104-1&gt;=M$6)*Asignaciones!$F$5:$F$104))</f>
        <v/>
      </c>
      <c r="N43" s="17">
        <f>IF($A43="","",SUMPRODUCT((Asignaciones!$A$5:$A$104=$A43)*(Asignaciones!$D$5:$D$104&lt;=N$6)*(Asignaciones!$D$5:$D$104+Asignaciones!$E$5:$E$104-1&gt;=N$6)*Asignaciones!$F$5:$F$104))</f>
        <v/>
      </c>
      <c r="O43" s="17">
        <f>IF($A43="","",SUMPRODUCT((Asignaciones!$A$5:$A$104=$A43)*(Asignaciones!$D$5:$D$104&lt;=O$6)*(Asignaciones!$D$5:$D$104+Asignaciones!$E$5:$E$104-1&gt;=O$6)*Asignaciones!$F$5:$F$104))</f>
        <v/>
      </c>
      <c r="P43" s="17">
        <f>IF($A43="","",SUMPRODUCT((Asignaciones!$A$5:$A$104=$A43)*(Asignaciones!$D$5:$D$104&lt;=P$6)*(Asignaciones!$D$5:$D$104+Asignaciones!$E$5:$E$104-1&gt;=P$6)*Asignaciones!$F$5:$F$104))</f>
        <v/>
      </c>
      <c r="Q43" s="17">
        <f>IF($A43="","",SUMPRODUCT((Asignaciones!$A$5:$A$104=$A43)*(Asignaciones!$D$5:$D$104&lt;=Q$6)*(Asignaciones!$D$5:$D$104+Asignaciones!$E$5:$E$104-1&gt;=Q$6)*Asignaciones!$F$5:$F$104))</f>
        <v/>
      </c>
      <c r="R43" s="17">
        <f>IF($A43="","",SUMPRODUCT((Asignaciones!$A$5:$A$104=$A43)*(Asignaciones!$D$5:$D$104&lt;=R$6)*(Asignaciones!$D$5:$D$104+Asignaciones!$E$5:$E$104-1&gt;=R$6)*Asignaciones!$F$5:$F$104))</f>
        <v/>
      </c>
      <c r="S43" s="17">
        <f>IF($A43="","",SUMPRODUCT((Asignaciones!$A$5:$A$104=$A43)*(Asignaciones!$D$5:$D$104&lt;=S$6)*(Asignaciones!$D$5:$D$104+Asignaciones!$E$5:$E$104-1&gt;=S$6)*Asignaciones!$F$5:$F$104))</f>
        <v/>
      </c>
      <c r="T43" s="17">
        <f>IF($A43="","",SUMPRODUCT((Asignaciones!$A$5:$A$104=$A43)*(Asignaciones!$D$5:$D$104&lt;=T$6)*(Asignaciones!$D$5:$D$104+Asignaciones!$E$5:$E$104-1&gt;=T$6)*Asignaciones!$F$5:$F$104))</f>
        <v/>
      </c>
      <c r="U43" s="17">
        <f>IF($A43="","",SUMPRODUCT((Asignaciones!$A$5:$A$104=$A43)*(Asignaciones!$D$5:$D$104&lt;=U$6)*(Asignaciones!$D$5:$D$104+Asignaciones!$E$5:$E$104-1&gt;=U$6)*Asignaciones!$F$5:$F$104))</f>
        <v/>
      </c>
      <c r="V43" s="17">
        <f>IF($A43="","",SUMPRODUCT((Asignaciones!$A$5:$A$104=$A43)*(Asignaciones!$D$5:$D$104&lt;=V$6)*(Asignaciones!$D$5:$D$104+Asignaciones!$E$5:$E$104-1&gt;=V$6)*Asignaciones!$F$5:$F$104))</f>
        <v/>
      </c>
      <c r="W43" s="17">
        <f>IF($A43="","",SUMPRODUCT((Asignaciones!$A$5:$A$104=$A43)*(Asignaciones!$D$5:$D$104&lt;=W$6)*(Asignaciones!$D$5:$D$104+Asignaciones!$E$5:$E$104-1&gt;=W$6)*Asignaciones!$F$5:$F$104))</f>
        <v/>
      </c>
      <c r="X43" s="17">
        <f>IF($A43="","",SUMPRODUCT((Asignaciones!$A$5:$A$104=$A43)*(Asignaciones!$D$5:$D$104&lt;=X$6)*(Asignaciones!$D$5:$D$104+Asignaciones!$E$5:$E$104-1&gt;=X$6)*Asignaciones!$F$5:$F$104))</f>
        <v/>
      </c>
      <c r="Y43" s="17">
        <f>IF($A43="","",SUMPRODUCT((Asignaciones!$A$5:$A$104=$A43)*(Asignaciones!$D$5:$D$104&lt;=Y$6)*(Asignaciones!$D$5:$D$104+Asignaciones!$E$5:$E$104-1&gt;=Y$6)*Asignaciones!$F$5:$F$104))</f>
        <v/>
      </c>
      <c r="Z43" s="17">
        <f>IF($A43="","",SUMPRODUCT((Asignaciones!$A$5:$A$104=$A43)*(Asignaciones!$D$5:$D$104&lt;=Z$6)*(Asignaciones!$D$5:$D$104+Asignaciones!$E$5:$E$104-1&gt;=Z$6)*Asignaciones!$F$5:$F$104))</f>
        <v/>
      </c>
      <c r="AA43" s="17">
        <f>IF($A43="","",SUMPRODUCT((Asignaciones!$A$5:$A$104=$A43)*(Asignaciones!$D$5:$D$104&lt;=AA$6)*(Asignaciones!$D$5:$D$104+Asignaciones!$E$5:$E$104-1&gt;=AA$6)*Asignaciones!$F$5:$F$104))</f>
        <v/>
      </c>
      <c r="AB43" s="17">
        <f>IF($A43="","",SUMPRODUCT((Asignaciones!$A$5:$A$104=$A43)*(Asignaciones!$D$5:$D$104&lt;=AB$6)*(Asignaciones!$D$5:$D$104+Asignaciones!$E$5:$E$104-1&gt;=AB$6)*Asignaciones!$F$5:$F$104))</f>
        <v/>
      </c>
    </row>
    <row r="44">
      <c r="A44" s="15">
        <f>IF(Personas!$A$10="","",Personas!$A$10)</f>
        <v/>
      </c>
      <c r="B44" s="15">
        <f>IF(Personas!$A$10="","",Personas!$B$10)</f>
        <v/>
      </c>
      <c r="C44" s="17">
        <f>IF($A44="","",SUMPRODUCT((Asignaciones!$A$5:$A$104=$A44)*(Asignaciones!$D$5:$D$104&lt;=C$6)*(Asignaciones!$D$5:$D$104+Asignaciones!$E$5:$E$104-1&gt;=C$6)*Asignaciones!$F$5:$F$104))</f>
        <v/>
      </c>
      <c r="D44" s="17">
        <f>IF($A44="","",SUMPRODUCT((Asignaciones!$A$5:$A$104=$A44)*(Asignaciones!$D$5:$D$104&lt;=D$6)*(Asignaciones!$D$5:$D$104+Asignaciones!$E$5:$E$104-1&gt;=D$6)*Asignaciones!$F$5:$F$104))</f>
        <v/>
      </c>
      <c r="E44" s="17">
        <f>IF($A44="","",SUMPRODUCT((Asignaciones!$A$5:$A$104=$A44)*(Asignaciones!$D$5:$D$104&lt;=E$6)*(Asignaciones!$D$5:$D$104+Asignaciones!$E$5:$E$104-1&gt;=E$6)*Asignaciones!$F$5:$F$104))</f>
        <v/>
      </c>
      <c r="F44" s="17">
        <f>IF($A44="","",SUMPRODUCT((Asignaciones!$A$5:$A$104=$A44)*(Asignaciones!$D$5:$D$104&lt;=F$6)*(Asignaciones!$D$5:$D$104+Asignaciones!$E$5:$E$104-1&gt;=F$6)*Asignaciones!$F$5:$F$104))</f>
        <v/>
      </c>
      <c r="G44" s="17">
        <f>IF($A44="","",SUMPRODUCT((Asignaciones!$A$5:$A$104=$A44)*(Asignaciones!$D$5:$D$104&lt;=G$6)*(Asignaciones!$D$5:$D$104+Asignaciones!$E$5:$E$104-1&gt;=G$6)*Asignaciones!$F$5:$F$104))</f>
        <v/>
      </c>
      <c r="H44" s="17">
        <f>IF($A44="","",SUMPRODUCT((Asignaciones!$A$5:$A$104=$A44)*(Asignaciones!$D$5:$D$104&lt;=H$6)*(Asignaciones!$D$5:$D$104+Asignaciones!$E$5:$E$104-1&gt;=H$6)*Asignaciones!$F$5:$F$104))</f>
        <v/>
      </c>
      <c r="I44" s="17">
        <f>IF($A44="","",SUMPRODUCT((Asignaciones!$A$5:$A$104=$A44)*(Asignaciones!$D$5:$D$104&lt;=I$6)*(Asignaciones!$D$5:$D$104+Asignaciones!$E$5:$E$104-1&gt;=I$6)*Asignaciones!$F$5:$F$104))</f>
        <v/>
      </c>
      <c r="J44" s="17">
        <f>IF($A44="","",SUMPRODUCT((Asignaciones!$A$5:$A$104=$A44)*(Asignaciones!$D$5:$D$104&lt;=J$6)*(Asignaciones!$D$5:$D$104+Asignaciones!$E$5:$E$104-1&gt;=J$6)*Asignaciones!$F$5:$F$104))</f>
        <v/>
      </c>
      <c r="K44" s="17">
        <f>IF($A44="","",SUMPRODUCT((Asignaciones!$A$5:$A$104=$A44)*(Asignaciones!$D$5:$D$104&lt;=K$6)*(Asignaciones!$D$5:$D$104+Asignaciones!$E$5:$E$104-1&gt;=K$6)*Asignaciones!$F$5:$F$104))</f>
        <v/>
      </c>
      <c r="L44" s="17">
        <f>IF($A44="","",SUMPRODUCT((Asignaciones!$A$5:$A$104=$A44)*(Asignaciones!$D$5:$D$104&lt;=L$6)*(Asignaciones!$D$5:$D$104+Asignaciones!$E$5:$E$104-1&gt;=L$6)*Asignaciones!$F$5:$F$104))</f>
        <v/>
      </c>
      <c r="M44" s="17">
        <f>IF($A44="","",SUMPRODUCT((Asignaciones!$A$5:$A$104=$A44)*(Asignaciones!$D$5:$D$104&lt;=M$6)*(Asignaciones!$D$5:$D$104+Asignaciones!$E$5:$E$104-1&gt;=M$6)*Asignaciones!$F$5:$F$104))</f>
        <v/>
      </c>
      <c r="N44" s="17">
        <f>IF($A44="","",SUMPRODUCT((Asignaciones!$A$5:$A$104=$A44)*(Asignaciones!$D$5:$D$104&lt;=N$6)*(Asignaciones!$D$5:$D$104+Asignaciones!$E$5:$E$104-1&gt;=N$6)*Asignaciones!$F$5:$F$104))</f>
        <v/>
      </c>
      <c r="O44" s="17">
        <f>IF($A44="","",SUMPRODUCT((Asignaciones!$A$5:$A$104=$A44)*(Asignaciones!$D$5:$D$104&lt;=O$6)*(Asignaciones!$D$5:$D$104+Asignaciones!$E$5:$E$104-1&gt;=O$6)*Asignaciones!$F$5:$F$104))</f>
        <v/>
      </c>
      <c r="P44" s="17">
        <f>IF($A44="","",SUMPRODUCT((Asignaciones!$A$5:$A$104=$A44)*(Asignaciones!$D$5:$D$104&lt;=P$6)*(Asignaciones!$D$5:$D$104+Asignaciones!$E$5:$E$104-1&gt;=P$6)*Asignaciones!$F$5:$F$104))</f>
        <v/>
      </c>
      <c r="Q44" s="17">
        <f>IF($A44="","",SUMPRODUCT((Asignaciones!$A$5:$A$104=$A44)*(Asignaciones!$D$5:$D$104&lt;=Q$6)*(Asignaciones!$D$5:$D$104+Asignaciones!$E$5:$E$104-1&gt;=Q$6)*Asignaciones!$F$5:$F$104))</f>
        <v/>
      </c>
      <c r="R44" s="17">
        <f>IF($A44="","",SUMPRODUCT((Asignaciones!$A$5:$A$104=$A44)*(Asignaciones!$D$5:$D$104&lt;=R$6)*(Asignaciones!$D$5:$D$104+Asignaciones!$E$5:$E$104-1&gt;=R$6)*Asignaciones!$F$5:$F$104))</f>
        <v/>
      </c>
      <c r="S44" s="17">
        <f>IF($A44="","",SUMPRODUCT((Asignaciones!$A$5:$A$104=$A44)*(Asignaciones!$D$5:$D$104&lt;=S$6)*(Asignaciones!$D$5:$D$104+Asignaciones!$E$5:$E$104-1&gt;=S$6)*Asignaciones!$F$5:$F$104))</f>
        <v/>
      </c>
      <c r="T44" s="17">
        <f>IF($A44="","",SUMPRODUCT((Asignaciones!$A$5:$A$104=$A44)*(Asignaciones!$D$5:$D$104&lt;=T$6)*(Asignaciones!$D$5:$D$104+Asignaciones!$E$5:$E$104-1&gt;=T$6)*Asignaciones!$F$5:$F$104))</f>
        <v/>
      </c>
      <c r="U44" s="17">
        <f>IF($A44="","",SUMPRODUCT((Asignaciones!$A$5:$A$104=$A44)*(Asignaciones!$D$5:$D$104&lt;=U$6)*(Asignaciones!$D$5:$D$104+Asignaciones!$E$5:$E$104-1&gt;=U$6)*Asignaciones!$F$5:$F$104))</f>
        <v/>
      </c>
      <c r="V44" s="17">
        <f>IF($A44="","",SUMPRODUCT((Asignaciones!$A$5:$A$104=$A44)*(Asignaciones!$D$5:$D$104&lt;=V$6)*(Asignaciones!$D$5:$D$104+Asignaciones!$E$5:$E$104-1&gt;=V$6)*Asignaciones!$F$5:$F$104))</f>
        <v/>
      </c>
      <c r="W44" s="17">
        <f>IF($A44="","",SUMPRODUCT((Asignaciones!$A$5:$A$104=$A44)*(Asignaciones!$D$5:$D$104&lt;=W$6)*(Asignaciones!$D$5:$D$104+Asignaciones!$E$5:$E$104-1&gt;=W$6)*Asignaciones!$F$5:$F$104))</f>
        <v/>
      </c>
      <c r="X44" s="17">
        <f>IF($A44="","",SUMPRODUCT((Asignaciones!$A$5:$A$104=$A44)*(Asignaciones!$D$5:$D$104&lt;=X$6)*(Asignaciones!$D$5:$D$104+Asignaciones!$E$5:$E$104-1&gt;=X$6)*Asignaciones!$F$5:$F$104))</f>
        <v/>
      </c>
      <c r="Y44" s="17">
        <f>IF($A44="","",SUMPRODUCT((Asignaciones!$A$5:$A$104=$A44)*(Asignaciones!$D$5:$D$104&lt;=Y$6)*(Asignaciones!$D$5:$D$104+Asignaciones!$E$5:$E$104-1&gt;=Y$6)*Asignaciones!$F$5:$F$104))</f>
        <v/>
      </c>
      <c r="Z44" s="17">
        <f>IF($A44="","",SUMPRODUCT((Asignaciones!$A$5:$A$104=$A44)*(Asignaciones!$D$5:$D$104&lt;=Z$6)*(Asignaciones!$D$5:$D$104+Asignaciones!$E$5:$E$104-1&gt;=Z$6)*Asignaciones!$F$5:$F$104))</f>
        <v/>
      </c>
      <c r="AA44" s="17">
        <f>IF($A44="","",SUMPRODUCT((Asignaciones!$A$5:$A$104=$A44)*(Asignaciones!$D$5:$D$104&lt;=AA$6)*(Asignaciones!$D$5:$D$104+Asignaciones!$E$5:$E$104-1&gt;=AA$6)*Asignaciones!$F$5:$F$104))</f>
        <v/>
      </c>
      <c r="AB44" s="17">
        <f>IF($A44="","",SUMPRODUCT((Asignaciones!$A$5:$A$104=$A44)*(Asignaciones!$D$5:$D$104&lt;=AB$6)*(Asignaciones!$D$5:$D$104+Asignaciones!$E$5:$E$104-1&gt;=AB$6)*Asignaciones!$F$5:$F$104))</f>
        <v/>
      </c>
    </row>
    <row r="45">
      <c r="A45" s="15">
        <f>IF(Personas!$A$11="","",Personas!$A$11)</f>
        <v/>
      </c>
      <c r="B45" s="15">
        <f>IF(Personas!$A$11="","",Personas!$B$11)</f>
        <v/>
      </c>
      <c r="C45" s="17">
        <f>IF($A45="","",SUMPRODUCT((Asignaciones!$A$5:$A$104=$A45)*(Asignaciones!$D$5:$D$104&lt;=C$6)*(Asignaciones!$D$5:$D$104+Asignaciones!$E$5:$E$104-1&gt;=C$6)*Asignaciones!$F$5:$F$104))</f>
        <v/>
      </c>
      <c r="D45" s="17">
        <f>IF($A45="","",SUMPRODUCT((Asignaciones!$A$5:$A$104=$A45)*(Asignaciones!$D$5:$D$104&lt;=D$6)*(Asignaciones!$D$5:$D$104+Asignaciones!$E$5:$E$104-1&gt;=D$6)*Asignaciones!$F$5:$F$104))</f>
        <v/>
      </c>
      <c r="E45" s="17">
        <f>IF($A45="","",SUMPRODUCT((Asignaciones!$A$5:$A$104=$A45)*(Asignaciones!$D$5:$D$104&lt;=E$6)*(Asignaciones!$D$5:$D$104+Asignaciones!$E$5:$E$104-1&gt;=E$6)*Asignaciones!$F$5:$F$104))</f>
        <v/>
      </c>
      <c r="F45" s="17">
        <f>IF($A45="","",SUMPRODUCT((Asignaciones!$A$5:$A$104=$A45)*(Asignaciones!$D$5:$D$104&lt;=F$6)*(Asignaciones!$D$5:$D$104+Asignaciones!$E$5:$E$104-1&gt;=F$6)*Asignaciones!$F$5:$F$104))</f>
        <v/>
      </c>
      <c r="G45" s="17">
        <f>IF($A45="","",SUMPRODUCT((Asignaciones!$A$5:$A$104=$A45)*(Asignaciones!$D$5:$D$104&lt;=G$6)*(Asignaciones!$D$5:$D$104+Asignaciones!$E$5:$E$104-1&gt;=G$6)*Asignaciones!$F$5:$F$104))</f>
        <v/>
      </c>
      <c r="H45" s="17">
        <f>IF($A45="","",SUMPRODUCT((Asignaciones!$A$5:$A$104=$A45)*(Asignaciones!$D$5:$D$104&lt;=H$6)*(Asignaciones!$D$5:$D$104+Asignaciones!$E$5:$E$104-1&gt;=H$6)*Asignaciones!$F$5:$F$104))</f>
        <v/>
      </c>
      <c r="I45" s="17">
        <f>IF($A45="","",SUMPRODUCT((Asignaciones!$A$5:$A$104=$A45)*(Asignaciones!$D$5:$D$104&lt;=I$6)*(Asignaciones!$D$5:$D$104+Asignaciones!$E$5:$E$104-1&gt;=I$6)*Asignaciones!$F$5:$F$104))</f>
        <v/>
      </c>
      <c r="J45" s="17">
        <f>IF($A45="","",SUMPRODUCT((Asignaciones!$A$5:$A$104=$A45)*(Asignaciones!$D$5:$D$104&lt;=J$6)*(Asignaciones!$D$5:$D$104+Asignaciones!$E$5:$E$104-1&gt;=J$6)*Asignaciones!$F$5:$F$104))</f>
        <v/>
      </c>
      <c r="K45" s="17">
        <f>IF($A45="","",SUMPRODUCT((Asignaciones!$A$5:$A$104=$A45)*(Asignaciones!$D$5:$D$104&lt;=K$6)*(Asignaciones!$D$5:$D$104+Asignaciones!$E$5:$E$104-1&gt;=K$6)*Asignaciones!$F$5:$F$104))</f>
        <v/>
      </c>
      <c r="L45" s="17">
        <f>IF($A45="","",SUMPRODUCT((Asignaciones!$A$5:$A$104=$A45)*(Asignaciones!$D$5:$D$104&lt;=L$6)*(Asignaciones!$D$5:$D$104+Asignaciones!$E$5:$E$104-1&gt;=L$6)*Asignaciones!$F$5:$F$104))</f>
        <v/>
      </c>
      <c r="M45" s="17">
        <f>IF($A45="","",SUMPRODUCT((Asignaciones!$A$5:$A$104=$A45)*(Asignaciones!$D$5:$D$104&lt;=M$6)*(Asignaciones!$D$5:$D$104+Asignaciones!$E$5:$E$104-1&gt;=M$6)*Asignaciones!$F$5:$F$104))</f>
        <v/>
      </c>
      <c r="N45" s="17">
        <f>IF($A45="","",SUMPRODUCT((Asignaciones!$A$5:$A$104=$A45)*(Asignaciones!$D$5:$D$104&lt;=N$6)*(Asignaciones!$D$5:$D$104+Asignaciones!$E$5:$E$104-1&gt;=N$6)*Asignaciones!$F$5:$F$104))</f>
        <v/>
      </c>
      <c r="O45" s="17">
        <f>IF($A45="","",SUMPRODUCT((Asignaciones!$A$5:$A$104=$A45)*(Asignaciones!$D$5:$D$104&lt;=O$6)*(Asignaciones!$D$5:$D$104+Asignaciones!$E$5:$E$104-1&gt;=O$6)*Asignaciones!$F$5:$F$104))</f>
        <v/>
      </c>
      <c r="P45" s="17">
        <f>IF($A45="","",SUMPRODUCT((Asignaciones!$A$5:$A$104=$A45)*(Asignaciones!$D$5:$D$104&lt;=P$6)*(Asignaciones!$D$5:$D$104+Asignaciones!$E$5:$E$104-1&gt;=P$6)*Asignaciones!$F$5:$F$104))</f>
        <v/>
      </c>
      <c r="Q45" s="17">
        <f>IF($A45="","",SUMPRODUCT((Asignaciones!$A$5:$A$104=$A45)*(Asignaciones!$D$5:$D$104&lt;=Q$6)*(Asignaciones!$D$5:$D$104+Asignaciones!$E$5:$E$104-1&gt;=Q$6)*Asignaciones!$F$5:$F$104))</f>
        <v/>
      </c>
      <c r="R45" s="17">
        <f>IF($A45="","",SUMPRODUCT((Asignaciones!$A$5:$A$104=$A45)*(Asignaciones!$D$5:$D$104&lt;=R$6)*(Asignaciones!$D$5:$D$104+Asignaciones!$E$5:$E$104-1&gt;=R$6)*Asignaciones!$F$5:$F$104))</f>
        <v/>
      </c>
      <c r="S45" s="17">
        <f>IF($A45="","",SUMPRODUCT((Asignaciones!$A$5:$A$104=$A45)*(Asignaciones!$D$5:$D$104&lt;=S$6)*(Asignaciones!$D$5:$D$104+Asignaciones!$E$5:$E$104-1&gt;=S$6)*Asignaciones!$F$5:$F$104))</f>
        <v/>
      </c>
      <c r="T45" s="17">
        <f>IF($A45="","",SUMPRODUCT((Asignaciones!$A$5:$A$104=$A45)*(Asignaciones!$D$5:$D$104&lt;=T$6)*(Asignaciones!$D$5:$D$104+Asignaciones!$E$5:$E$104-1&gt;=T$6)*Asignaciones!$F$5:$F$104))</f>
        <v/>
      </c>
      <c r="U45" s="17">
        <f>IF($A45="","",SUMPRODUCT((Asignaciones!$A$5:$A$104=$A45)*(Asignaciones!$D$5:$D$104&lt;=U$6)*(Asignaciones!$D$5:$D$104+Asignaciones!$E$5:$E$104-1&gt;=U$6)*Asignaciones!$F$5:$F$104))</f>
        <v/>
      </c>
      <c r="V45" s="17">
        <f>IF($A45="","",SUMPRODUCT((Asignaciones!$A$5:$A$104=$A45)*(Asignaciones!$D$5:$D$104&lt;=V$6)*(Asignaciones!$D$5:$D$104+Asignaciones!$E$5:$E$104-1&gt;=V$6)*Asignaciones!$F$5:$F$104))</f>
        <v/>
      </c>
      <c r="W45" s="17">
        <f>IF($A45="","",SUMPRODUCT((Asignaciones!$A$5:$A$104=$A45)*(Asignaciones!$D$5:$D$104&lt;=W$6)*(Asignaciones!$D$5:$D$104+Asignaciones!$E$5:$E$104-1&gt;=W$6)*Asignaciones!$F$5:$F$104))</f>
        <v/>
      </c>
      <c r="X45" s="17">
        <f>IF($A45="","",SUMPRODUCT((Asignaciones!$A$5:$A$104=$A45)*(Asignaciones!$D$5:$D$104&lt;=X$6)*(Asignaciones!$D$5:$D$104+Asignaciones!$E$5:$E$104-1&gt;=X$6)*Asignaciones!$F$5:$F$104))</f>
        <v/>
      </c>
      <c r="Y45" s="17">
        <f>IF($A45="","",SUMPRODUCT((Asignaciones!$A$5:$A$104=$A45)*(Asignaciones!$D$5:$D$104&lt;=Y$6)*(Asignaciones!$D$5:$D$104+Asignaciones!$E$5:$E$104-1&gt;=Y$6)*Asignaciones!$F$5:$F$104))</f>
        <v/>
      </c>
      <c r="Z45" s="17">
        <f>IF($A45="","",SUMPRODUCT((Asignaciones!$A$5:$A$104=$A45)*(Asignaciones!$D$5:$D$104&lt;=Z$6)*(Asignaciones!$D$5:$D$104+Asignaciones!$E$5:$E$104-1&gt;=Z$6)*Asignaciones!$F$5:$F$104))</f>
        <v/>
      </c>
      <c r="AA45" s="17">
        <f>IF($A45="","",SUMPRODUCT((Asignaciones!$A$5:$A$104=$A45)*(Asignaciones!$D$5:$D$104&lt;=AA$6)*(Asignaciones!$D$5:$D$104+Asignaciones!$E$5:$E$104-1&gt;=AA$6)*Asignaciones!$F$5:$F$104))</f>
        <v/>
      </c>
      <c r="AB45" s="17">
        <f>IF($A45="","",SUMPRODUCT((Asignaciones!$A$5:$A$104=$A45)*(Asignaciones!$D$5:$D$104&lt;=AB$6)*(Asignaciones!$D$5:$D$104+Asignaciones!$E$5:$E$104-1&gt;=AB$6)*Asignaciones!$F$5:$F$104))</f>
        <v/>
      </c>
    </row>
    <row r="46">
      <c r="A46" s="15">
        <f>IF(Personas!$A$12="","",Personas!$A$12)</f>
        <v/>
      </c>
      <c r="B46" s="15">
        <f>IF(Personas!$A$12="","",Personas!$B$12)</f>
        <v/>
      </c>
      <c r="C46" s="17">
        <f>IF($A46="","",SUMPRODUCT((Asignaciones!$A$5:$A$104=$A46)*(Asignaciones!$D$5:$D$104&lt;=C$6)*(Asignaciones!$D$5:$D$104+Asignaciones!$E$5:$E$104-1&gt;=C$6)*Asignaciones!$F$5:$F$104))</f>
        <v/>
      </c>
      <c r="D46" s="17">
        <f>IF($A46="","",SUMPRODUCT((Asignaciones!$A$5:$A$104=$A46)*(Asignaciones!$D$5:$D$104&lt;=D$6)*(Asignaciones!$D$5:$D$104+Asignaciones!$E$5:$E$104-1&gt;=D$6)*Asignaciones!$F$5:$F$104))</f>
        <v/>
      </c>
      <c r="E46" s="17">
        <f>IF($A46="","",SUMPRODUCT((Asignaciones!$A$5:$A$104=$A46)*(Asignaciones!$D$5:$D$104&lt;=E$6)*(Asignaciones!$D$5:$D$104+Asignaciones!$E$5:$E$104-1&gt;=E$6)*Asignaciones!$F$5:$F$104))</f>
        <v/>
      </c>
      <c r="F46" s="17">
        <f>IF($A46="","",SUMPRODUCT((Asignaciones!$A$5:$A$104=$A46)*(Asignaciones!$D$5:$D$104&lt;=F$6)*(Asignaciones!$D$5:$D$104+Asignaciones!$E$5:$E$104-1&gt;=F$6)*Asignaciones!$F$5:$F$104))</f>
        <v/>
      </c>
      <c r="G46" s="17">
        <f>IF($A46="","",SUMPRODUCT((Asignaciones!$A$5:$A$104=$A46)*(Asignaciones!$D$5:$D$104&lt;=G$6)*(Asignaciones!$D$5:$D$104+Asignaciones!$E$5:$E$104-1&gt;=G$6)*Asignaciones!$F$5:$F$104))</f>
        <v/>
      </c>
      <c r="H46" s="17">
        <f>IF($A46="","",SUMPRODUCT((Asignaciones!$A$5:$A$104=$A46)*(Asignaciones!$D$5:$D$104&lt;=H$6)*(Asignaciones!$D$5:$D$104+Asignaciones!$E$5:$E$104-1&gt;=H$6)*Asignaciones!$F$5:$F$104))</f>
        <v/>
      </c>
      <c r="I46" s="17">
        <f>IF($A46="","",SUMPRODUCT((Asignaciones!$A$5:$A$104=$A46)*(Asignaciones!$D$5:$D$104&lt;=I$6)*(Asignaciones!$D$5:$D$104+Asignaciones!$E$5:$E$104-1&gt;=I$6)*Asignaciones!$F$5:$F$104))</f>
        <v/>
      </c>
      <c r="J46" s="17">
        <f>IF($A46="","",SUMPRODUCT((Asignaciones!$A$5:$A$104=$A46)*(Asignaciones!$D$5:$D$104&lt;=J$6)*(Asignaciones!$D$5:$D$104+Asignaciones!$E$5:$E$104-1&gt;=J$6)*Asignaciones!$F$5:$F$104))</f>
        <v/>
      </c>
      <c r="K46" s="17">
        <f>IF($A46="","",SUMPRODUCT((Asignaciones!$A$5:$A$104=$A46)*(Asignaciones!$D$5:$D$104&lt;=K$6)*(Asignaciones!$D$5:$D$104+Asignaciones!$E$5:$E$104-1&gt;=K$6)*Asignaciones!$F$5:$F$104))</f>
        <v/>
      </c>
      <c r="L46" s="17">
        <f>IF($A46="","",SUMPRODUCT((Asignaciones!$A$5:$A$104=$A46)*(Asignaciones!$D$5:$D$104&lt;=L$6)*(Asignaciones!$D$5:$D$104+Asignaciones!$E$5:$E$104-1&gt;=L$6)*Asignaciones!$F$5:$F$104))</f>
        <v/>
      </c>
      <c r="M46" s="17">
        <f>IF($A46="","",SUMPRODUCT((Asignaciones!$A$5:$A$104=$A46)*(Asignaciones!$D$5:$D$104&lt;=M$6)*(Asignaciones!$D$5:$D$104+Asignaciones!$E$5:$E$104-1&gt;=M$6)*Asignaciones!$F$5:$F$104))</f>
        <v/>
      </c>
      <c r="N46" s="17">
        <f>IF($A46="","",SUMPRODUCT((Asignaciones!$A$5:$A$104=$A46)*(Asignaciones!$D$5:$D$104&lt;=N$6)*(Asignaciones!$D$5:$D$104+Asignaciones!$E$5:$E$104-1&gt;=N$6)*Asignaciones!$F$5:$F$104))</f>
        <v/>
      </c>
      <c r="O46" s="17">
        <f>IF($A46="","",SUMPRODUCT((Asignaciones!$A$5:$A$104=$A46)*(Asignaciones!$D$5:$D$104&lt;=O$6)*(Asignaciones!$D$5:$D$104+Asignaciones!$E$5:$E$104-1&gt;=O$6)*Asignaciones!$F$5:$F$104))</f>
        <v/>
      </c>
      <c r="P46" s="17">
        <f>IF($A46="","",SUMPRODUCT((Asignaciones!$A$5:$A$104=$A46)*(Asignaciones!$D$5:$D$104&lt;=P$6)*(Asignaciones!$D$5:$D$104+Asignaciones!$E$5:$E$104-1&gt;=P$6)*Asignaciones!$F$5:$F$104))</f>
        <v/>
      </c>
      <c r="Q46" s="17">
        <f>IF($A46="","",SUMPRODUCT((Asignaciones!$A$5:$A$104=$A46)*(Asignaciones!$D$5:$D$104&lt;=Q$6)*(Asignaciones!$D$5:$D$104+Asignaciones!$E$5:$E$104-1&gt;=Q$6)*Asignaciones!$F$5:$F$104))</f>
        <v/>
      </c>
      <c r="R46" s="17">
        <f>IF($A46="","",SUMPRODUCT((Asignaciones!$A$5:$A$104=$A46)*(Asignaciones!$D$5:$D$104&lt;=R$6)*(Asignaciones!$D$5:$D$104+Asignaciones!$E$5:$E$104-1&gt;=R$6)*Asignaciones!$F$5:$F$104))</f>
        <v/>
      </c>
      <c r="S46" s="17">
        <f>IF($A46="","",SUMPRODUCT((Asignaciones!$A$5:$A$104=$A46)*(Asignaciones!$D$5:$D$104&lt;=S$6)*(Asignaciones!$D$5:$D$104+Asignaciones!$E$5:$E$104-1&gt;=S$6)*Asignaciones!$F$5:$F$104))</f>
        <v/>
      </c>
      <c r="T46" s="17">
        <f>IF($A46="","",SUMPRODUCT((Asignaciones!$A$5:$A$104=$A46)*(Asignaciones!$D$5:$D$104&lt;=T$6)*(Asignaciones!$D$5:$D$104+Asignaciones!$E$5:$E$104-1&gt;=T$6)*Asignaciones!$F$5:$F$104))</f>
        <v/>
      </c>
      <c r="U46" s="17">
        <f>IF($A46="","",SUMPRODUCT((Asignaciones!$A$5:$A$104=$A46)*(Asignaciones!$D$5:$D$104&lt;=U$6)*(Asignaciones!$D$5:$D$104+Asignaciones!$E$5:$E$104-1&gt;=U$6)*Asignaciones!$F$5:$F$104))</f>
        <v/>
      </c>
      <c r="V46" s="17">
        <f>IF($A46="","",SUMPRODUCT((Asignaciones!$A$5:$A$104=$A46)*(Asignaciones!$D$5:$D$104&lt;=V$6)*(Asignaciones!$D$5:$D$104+Asignaciones!$E$5:$E$104-1&gt;=V$6)*Asignaciones!$F$5:$F$104))</f>
        <v/>
      </c>
      <c r="W46" s="17">
        <f>IF($A46="","",SUMPRODUCT((Asignaciones!$A$5:$A$104=$A46)*(Asignaciones!$D$5:$D$104&lt;=W$6)*(Asignaciones!$D$5:$D$104+Asignaciones!$E$5:$E$104-1&gt;=W$6)*Asignaciones!$F$5:$F$104))</f>
        <v/>
      </c>
      <c r="X46" s="17">
        <f>IF($A46="","",SUMPRODUCT((Asignaciones!$A$5:$A$104=$A46)*(Asignaciones!$D$5:$D$104&lt;=X$6)*(Asignaciones!$D$5:$D$104+Asignaciones!$E$5:$E$104-1&gt;=X$6)*Asignaciones!$F$5:$F$104))</f>
        <v/>
      </c>
      <c r="Y46" s="17">
        <f>IF($A46="","",SUMPRODUCT((Asignaciones!$A$5:$A$104=$A46)*(Asignaciones!$D$5:$D$104&lt;=Y$6)*(Asignaciones!$D$5:$D$104+Asignaciones!$E$5:$E$104-1&gt;=Y$6)*Asignaciones!$F$5:$F$104))</f>
        <v/>
      </c>
      <c r="Z46" s="17">
        <f>IF($A46="","",SUMPRODUCT((Asignaciones!$A$5:$A$104=$A46)*(Asignaciones!$D$5:$D$104&lt;=Z$6)*(Asignaciones!$D$5:$D$104+Asignaciones!$E$5:$E$104-1&gt;=Z$6)*Asignaciones!$F$5:$F$104))</f>
        <v/>
      </c>
      <c r="AA46" s="17">
        <f>IF($A46="","",SUMPRODUCT((Asignaciones!$A$5:$A$104=$A46)*(Asignaciones!$D$5:$D$104&lt;=AA$6)*(Asignaciones!$D$5:$D$104+Asignaciones!$E$5:$E$104-1&gt;=AA$6)*Asignaciones!$F$5:$F$104))</f>
        <v/>
      </c>
      <c r="AB46" s="17">
        <f>IF($A46="","",SUMPRODUCT((Asignaciones!$A$5:$A$104=$A46)*(Asignaciones!$D$5:$D$104&lt;=AB$6)*(Asignaciones!$D$5:$D$104+Asignaciones!$E$5:$E$104-1&gt;=AB$6)*Asignaciones!$F$5:$F$104))</f>
        <v/>
      </c>
    </row>
    <row r="47">
      <c r="A47" s="15">
        <f>IF(Personas!$A$13="","",Personas!$A$13)</f>
        <v/>
      </c>
      <c r="B47" s="15">
        <f>IF(Personas!$A$13="","",Personas!$B$13)</f>
        <v/>
      </c>
      <c r="C47" s="17">
        <f>IF($A47="","",SUMPRODUCT((Asignaciones!$A$5:$A$104=$A47)*(Asignaciones!$D$5:$D$104&lt;=C$6)*(Asignaciones!$D$5:$D$104+Asignaciones!$E$5:$E$104-1&gt;=C$6)*Asignaciones!$F$5:$F$104))</f>
        <v/>
      </c>
      <c r="D47" s="17">
        <f>IF($A47="","",SUMPRODUCT((Asignaciones!$A$5:$A$104=$A47)*(Asignaciones!$D$5:$D$104&lt;=D$6)*(Asignaciones!$D$5:$D$104+Asignaciones!$E$5:$E$104-1&gt;=D$6)*Asignaciones!$F$5:$F$104))</f>
        <v/>
      </c>
      <c r="E47" s="17">
        <f>IF($A47="","",SUMPRODUCT((Asignaciones!$A$5:$A$104=$A47)*(Asignaciones!$D$5:$D$104&lt;=E$6)*(Asignaciones!$D$5:$D$104+Asignaciones!$E$5:$E$104-1&gt;=E$6)*Asignaciones!$F$5:$F$104))</f>
        <v/>
      </c>
      <c r="F47" s="17">
        <f>IF($A47="","",SUMPRODUCT((Asignaciones!$A$5:$A$104=$A47)*(Asignaciones!$D$5:$D$104&lt;=F$6)*(Asignaciones!$D$5:$D$104+Asignaciones!$E$5:$E$104-1&gt;=F$6)*Asignaciones!$F$5:$F$104))</f>
        <v/>
      </c>
      <c r="G47" s="17">
        <f>IF($A47="","",SUMPRODUCT((Asignaciones!$A$5:$A$104=$A47)*(Asignaciones!$D$5:$D$104&lt;=G$6)*(Asignaciones!$D$5:$D$104+Asignaciones!$E$5:$E$104-1&gt;=G$6)*Asignaciones!$F$5:$F$104))</f>
        <v/>
      </c>
      <c r="H47" s="17">
        <f>IF($A47="","",SUMPRODUCT((Asignaciones!$A$5:$A$104=$A47)*(Asignaciones!$D$5:$D$104&lt;=H$6)*(Asignaciones!$D$5:$D$104+Asignaciones!$E$5:$E$104-1&gt;=H$6)*Asignaciones!$F$5:$F$104))</f>
        <v/>
      </c>
      <c r="I47" s="17">
        <f>IF($A47="","",SUMPRODUCT((Asignaciones!$A$5:$A$104=$A47)*(Asignaciones!$D$5:$D$104&lt;=I$6)*(Asignaciones!$D$5:$D$104+Asignaciones!$E$5:$E$104-1&gt;=I$6)*Asignaciones!$F$5:$F$104))</f>
        <v/>
      </c>
      <c r="J47" s="17">
        <f>IF($A47="","",SUMPRODUCT((Asignaciones!$A$5:$A$104=$A47)*(Asignaciones!$D$5:$D$104&lt;=J$6)*(Asignaciones!$D$5:$D$104+Asignaciones!$E$5:$E$104-1&gt;=J$6)*Asignaciones!$F$5:$F$104))</f>
        <v/>
      </c>
      <c r="K47" s="17">
        <f>IF($A47="","",SUMPRODUCT((Asignaciones!$A$5:$A$104=$A47)*(Asignaciones!$D$5:$D$104&lt;=K$6)*(Asignaciones!$D$5:$D$104+Asignaciones!$E$5:$E$104-1&gt;=K$6)*Asignaciones!$F$5:$F$104))</f>
        <v/>
      </c>
      <c r="L47" s="17">
        <f>IF($A47="","",SUMPRODUCT((Asignaciones!$A$5:$A$104=$A47)*(Asignaciones!$D$5:$D$104&lt;=L$6)*(Asignaciones!$D$5:$D$104+Asignaciones!$E$5:$E$104-1&gt;=L$6)*Asignaciones!$F$5:$F$104))</f>
        <v/>
      </c>
      <c r="M47" s="17">
        <f>IF($A47="","",SUMPRODUCT((Asignaciones!$A$5:$A$104=$A47)*(Asignaciones!$D$5:$D$104&lt;=M$6)*(Asignaciones!$D$5:$D$104+Asignaciones!$E$5:$E$104-1&gt;=M$6)*Asignaciones!$F$5:$F$104))</f>
        <v/>
      </c>
      <c r="N47" s="17">
        <f>IF($A47="","",SUMPRODUCT((Asignaciones!$A$5:$A$104=$A47)*(Asignaciones!$D$5:$D$104&lt;=N$6)*(Asignaciones!$D$5:$D$104+Asignaciones!$E$5:$E$104-1&gt;=N$6)*Asignaciones!$F$5:$F$104))</f>
        <v/>
      </c>
      <c r="O47" s="17">
        <f>IF($A47="","",SUMPRODUCT((Asignaciones!$A$5:$A$104=$A47)*(Asignaciones!$D$5:$D$104&lt;=O$6)*(Asignaciones!$D$5:$D$104+Asignaciones!$E$5:$E$104-1&gt;=O$6)*Asignaciones!$F$5:$F$104))</f>
        <v/>
      </c>
      <c r="P47" s="17">
        <f>IF($A47="","",SUMPRODUCT((Asignaciones!$A$5:$A$104=$A47)*(Asignaciones!$D$5:$D$104&lt;=P$6)*(Asignaciones!$D$5:$D$104+Asignaciones!$E$5:$E$104-1&gt;=P$6)*Asignaciones!$F$5:$F$104))</f>
        <v/>
      </c>
      <c r="Q47" s="17">
        <f>IF($A47="","",SUMPRODUCT((Asignaciones!$A$5:$A$104=$A47)*(Asignaciones!$D$5:$D$104&lt;=Q$6)*(Asignaciones!$D$5:$D$104+Asignaciones!$E$5:$E$104-1&gt;=Q$6)*Asignaciones!$F$5:$F$104))</f>
        <v/>
      </c>
      <c r="R47" s="17">
        <f>IF($A47="","",SUMPRODUCT((Asignaciones!$A$5:$A$104=$A47)*(Asignaciones!$D$5:$D$104&lt;=R$6)*(Asignaciones!$D$5:$D$104+Asignaciones!$E$5:$E$104-1&gt;=R$6)*Asignaciones!$F$5:$F$104))</f>
        <v/>
      </c>
      <c r="S47" s="17">
        <f>IF($A47="","",SUMPRODUCT((Asignaciones!$A$5:$A$104=$A47)*(Asignaciones!$D$5:$D$104&lt;=S$6)*(Asignaciones!$D$5:$D$104+Asignaciones!$E$5:$E$104-1&gt;=S$6)*Asignaciones!$F$5:$F$104))</f>
        <v/>
      </c>
      <c r="T47" s="17">
        <f>IF($A47="","",SUMPRODUCT((Asignaciones!$A$5:$A$104=$A47)*(Asignaciones!$D$5:$D$104&lt;=T$6)*(Asignaciones!$D$5:$D$104+Asignaciones!$E$5:$E$104-1&gt;=T$6)*Asignaciones!$F$5:$F$104))</f>
        <v/>
      </c>
      <c r="U47" s="17">
        <f>IF($A47="","",SUMPRODUCT((Asignaciones!$A$5:$A$104=$A47)*(Asignaciones!$D$5:$D$104&lt;=U$6)*(Asignaciones!$D$5:$D$104+Asignaciones!$E$5:$E$104-1&gt;=U$6)*Asignaciones!$F$5:$F$104))</f>
        <v/>
      </c>
      <c r="V47" s="17">
        <f>IF($A47="","",SUMPRODUCT((Asignaciones!$A$5:$A$104=$A47)*(Asignaciones!$D$5:$D$104&lt;=V$6)*(Asignaciones!$D$5:$D$104+Asignaciones!$E$5:$E$104-1&gt;=V$6)*Asignaciones!$F$5:$F$104))</f>
        <v/>
      </c>
      <c r="W47" s="17">
        <f>IF($A47="","",SUMPRODUCT((Asignaciones!$A$5:$A$104=$A47)*(Asignaciones!$D$5:$D$104&lt;=W$6)*(Asignaciones!$D$5:$D$104+Asignaciones!$E$5:$E$104-1&gt;=W$6)*Asignaciones!$F$5:$F$104))</f>
        <v/>
      </c>
      <c r="X47" s="17">
        <f>IF($A47="","",SUMPRODUCT((Asignaciones!$A$5:$A$104=$A47)*(Asignaciones!$D$5:$D$104&lt;=X$6)*(Asignaciones!$D$5:$D$104+Asignaciones!$E$5:$E$104-1&gt;=X$6)*Asignaciones!$F$5:$F$104))</f>
        <v/>
      </c>
      <c r="Y47" s="17">
        <f>IF($A47="","",SUMPRODUCT((Asignaciones!$A$5:$A$104=$A47)*(Asignaciones!$D$5:$D$104&lt;=Y$6)*(Asignaciones!$D$5:$D$104+Asignaciones!$E$5:$E$104-1&gt;=Y$6)*Asignaciones!$F$5:$F$104))</f>
        <v/>
      </c>
      <c r="Z47" s="17">
        <f>IF($A47="","",SUMPRODUCT((Asignaciones!$A$5:$A$104=$A47)*(Asignaciones!$D$5:$D$104&lt;=Z$6)*(Asignaciones!$D$5:$D$104+Asignaciones!$E$5:$E$104-1&gt;=Z$6)*Asignaciones!$F$5:$F$104))</f>
        <v/>
      </c>
      <c r="AA47" s="17">
        <f>IF($A47="","",SUMPRODUCT((Asignaciones!$A$5:$A$104=$A47)*(Asignaciones!$D$5:$D$104&lt;=AA$6)*(Asignaciones!$D$5:$D$104+Asignaciones!$E$5:$E$104-1&gt;=AA$6)*Asignaciones!$F$5:$F$104))</f>
        <v/>
      </c>
      <c r="AB47" s="17">
        <f>IF($A47="","",SUMPRODUCT((Asignaciones!$A$5:$A$104=$A47)*(Asignaciones!$D$5:$D$104&lt;=AB$6)*(Asignaciones!$D$5:$D$104+Asignaciones!$E$5:$E$104-1&gt;=AB$6)*Asignaciones!$F$5:$F$104))</f>
        <v/>
      </c>
    </row>
    <row r="48">
      <c r="A48" s="15">
        <f>IF(Personas!$A$14="","",Personas!$A$14)</f>
        <v/>
      </c>
      <c r="B48" s="15">
        <f>IF(Personas!$A$14="","",Personas!$B$14)</f>
        <v/>
      </c>
      <c r="C48" s="17">
        <f>IF($A48="","",SUMPRODUCT((Asignaciones!$A$5:$A$104=$A48)*(Asignaciones!$D$5:$D$104&lt;=C$6)*(Asignaciones!$D$5:$D$104+Asignaciones!$E$5:$E$104-1&gt;=C$6)*Asignaciones!$F$5:$F$104))</f>
        <v/>
      </c>
      <c r="D48" s="17">
        <f>IF($A48="","",SUMPRODUCT((Asignaciones!$A$5:$A$104=$A48)*(Asignaciones!$D$5:$D$104&lt;=D$6)*(Asignaciones!$D$5:$D$104+Asignaciones!$E$5:$E$104-1&gt;=D$6)*Asignaciones!$F$5:$F$104))</f>
        <v/>
      </c>
      <c r="E48" s="17">
        <f>IF($A48="","",SUMPRODUCT((Asignaciones!$A$5:$A$104=$A48)*(Asignaciones!$D$5:$D$104&lt;=E$6)*(Asignaciones!$D$5:$D$104+Asignaciones!$E$5:$E$104-1&gt;=E$6)*Asignaciones!$F$5:$F$104))</f>
        <v/>
      </c>
      <c r="F48" s="17">
        <f>IF($A48="","",SUMPRODUCT((Asignaciones!$A$5:$A$104=$A48)*(Asignaciones!$D$5:$D$104&lt;=F$6)*(Asignaciones!$D$5:$D$104+Asignaciones!$E$5:$E$104-1&gt;=F$6)*Asignaciones!$F$5:$F$104))</f>
        <v/>
      </c>
      <c r="G48" s="17">
        <f>IF($A48="","",SUMPRODUCT((Asignaciones!$A$5:$A$104=$A48)*(Asignaciones!$D$5:$D$104&lt;=G$6)*(Asignaciones!$D$5:$D$104+Asignaciones!$E$5:$E$104-1&gt;=G$6)*Asignaciones!$F$5:$F$104))</f>
        <v/>
      </c>
      <c r="H48" s="17">
        <f>IF($A48="","",SUMPRODUCT((Asignaciones!$A$5:$A$104=$A48)*(Asignaciones!$D$5:$D$104&lt;=H$6)*(Asignaciones!$D$5:$D$104+Asignaciones!$E$5:$E$104-1&gt;=H$6)*Asignaciones!$F$5:$F$104))</f>
        <v/>
      </c>
      <c r="I48" s="17">
        <f>IF($A48="","",SUMPRODUCT((Asignaciones!$A$5:$A$104=$A48)*(Asignaciones!$D$5:$D$104&lt;=I$6)*(Asignaciones!$D$5:$D$104+Asignaciones!$E$5:$E$104-1&gt;=I$6)*Asignaciones!$F$5:$F$104))</f>
        <v/>
      </c>
      <c r="J48" s="17">
        <f>IF($A48="","",SUMPRODUCT((Asignaciones!$A$5:$A$104=$A48)*(Asignaciones!$D$5:$D$104&lt;=J$6)*(Asignaciones!$D$5:$D$104+Asignaciones!$E$5:$E$104-1&gt;=J$6)*Asignaciones!$F$5:$F$104))</f>
        <v/>
      </c>
      <c r="K48" s="17">
        <f>IF($A48="","",SUMPRODUCT((Asignaciones!$A$5:$A$104=$A48)*(Asignaciones!$D$5:$D$104&lt;=K$6)*(Asignaciones!$D$5:$D$104+Asignaciones!$E$5:$E$104-1&gt;=K$6)*Asignaciones!$F$5:$F$104))</f>
        <v/>
      </c>
      <c r="L48" s="17">
        <f>IF($A48="","",SUMPRODUCT((Asignaciones!$A$5:$A$104=$A48)*(Asignaciones!$D$5:$D$104&lt;=L$6)*(Asignaciones!$D$5:$D$104+Asignaciones!$E$5:$E$104-1&gt;=L$6)*Asignaciones!$F$5:$F$104))</f>
        <v/>
      </c>
      <c r="M48" s="17">
        <f>IF($A48="","",SUMPRODUCT((Asignaciones!$A$5:$A$104=$A48)*(Asignaciones!$D$5:$D$104&lt;=M$6)*(Asignaciones!$D$5:$D$104+Asignaciones!$E$5:$E$104-1&gt;=M$6)*Asignaciones!$F$5:$F$104))</f>
        <v/>
      </c>
      <c r="N48" s="17">
        <f>IF($A48="","",SUMPRODUCT((Asignaciones!$A$5:$A$104=$A48)*(Asignaciones!$D$5:$D$104&lt;=N$6)*(Asignaciones!$D$5:$D$104+Asignaciones!$E$5:$E$104-1&gt;=N$6)*Asignaciones!$F$5:$F$104))</f>
        <v/>
      </c>
      <c r="O48" s="17">
        <f>IF($A48="","",SUMPRODUCT((Asignaciones!$A$5:$A$104=$A48)*(Asignaciones!$D$5:$D$104&lt;=O$6)*(Asignaciones!$D$5:$D$104+Asignaciones!$E$5:$E$104-1&gt;=O$6)*Asignaciones!$F$5:$F$104))</f>
        <v/>
      </c>
      <c r="P48" s="17">
        <f>IF($A48="","",SUMPRODUCT((Asignaciones!$A$5:$A$104=$A48)*(Asignaciones!$D$5:$D$104&lt;=P$6)*(Asignaciones!$D$5:$D$104+Asignaciones!$E$5:$E$104-1&gt;=P$6)*Asignaciones!$F$5:$F$104))</f>
        <v/>
      </c>
      <c r="Q48" s="17">
        <f>IF($A48="","",SUMPRODUCT((Asignaciones!$A$5:$A$104=$A48)*(Asignaciones!$D$5:$D$104&lt;=Q$6)*(Asignaciones!$D$5:$D$104+Asignaciones!$E$5:$E$104-1&gt;=Q$6)*Asignaciones!$F$5:$F$104))</f>
        <v/>
      </c>
      <c r="R48" s="17">
        <f>IF($A48="","",SUMPRODUCT((Asignaciones!$A$5:$A$104=$A48)*(Asignaciones!$D$5:$D$104&lt;=R$6)*(Asignaciones!$D$5:$D$104+Asignaciones!$E$5:$E$104-1&gt;=R$6)*Asignaciones!$F$5:$F$104))</f>
        <v/>
      </c>
      <c r="S48" s="17">
        <f>IF($A48="","",SUMPRODUCT((Asignaciones!$A$5:$A$104=$A48)*(Asignaciones!$D$5:$D$104&lt;=S$6)*(Asignaciones!$D$5:$D$104+Asignaciones!$E$5:$E$104-1&gt;=S$6)*Asignaciones!$F$5:$F$104))</f>
        <v/>
      </c>
      <c r="T48" s="17">
        <f>IF($A48="","",SUMPRODUCT((Asignaciones!$A$5:$A$104=$A48)*(Asignaciones!$D$5:$D$104&lt;=T$6)*(Asignaciones!$D$5:$D$104+Asignaciones!$E$5:$E$104-1&gt;=T$6)*Asignaciones!$F$5:$F$104))</f>
        <v/>
      </c>
      <c r="U48" s="17">
        <f>IF($A48="","",SUMPRODUCT((Asignaciones!$A$5:$A$104=$A48)*(Asignaciones!$D$5:$D$104&lt;=U$6)*(Asignaciones!$D$5:$D$104+Asignaciones!$E$5:$E$104-1&gt;=U$6)*Asignaciones!$F$5:$F$104))</f>
        <v/>
      </c>
      <c r="V48" s="17">
        <f>IF($A48="","",SUMPRODUCT((Asignaciones!$A$5:$A$104=$A48)*(Asignaciones!$D$5:$D$104&lt;=V$6)*(Asignaciones!$D$5:$D$104+Asignaciones!$E$5:$E$104-1&gt;=V$6)*Asignaciones!$F$5:$F$104))</f>
        <v/>
      </c>
      <c r="W48" s="17">
        <f>IF($A48="","",SUMPRODUCT((Asignaciones!$A$5:$A$104=$A48)*(Asignaciones!$D$5:$D$104&lt;=W$6)*(Asignaciones!$D$5:$D$104+Asignaciones!$E$5:$E$104-1&gt;=W$6)*Asignaciones!$F$5:$F$104))</f>
        <v/>
      </c>
      <c r="X48" s="17">
        <f>IF($A48="","",SUMPRODUCT((Asignaciones!$A$5:$A$104=$A48)*(Asignaciones!$D$5:$D$104&lt;=X$6)*(Asignaciones!$D$5:$D$104+Asignaciones!$E$5:$E$104-1&gt;=X$6)*Asignaciones!$F$5:$F$104))</f>
        <v/>
      </c>
      <c r="Y48" s="17">
        <f>IF($A48="","",SUMPRODUCT((Asignaciones!$A$5:$A$104=$A48)*(Asignaciones!$D$5:$D$104&lt;=Y$6)*(Asignaciones!$D$5:$D$104+Asignaciones!$E$5:$E$104-1&gt;=Y$6)*Asignaciones!$F$5:$F$104))</f>
        <v/>
      </c>
      <c r="Z48" s="17">
        <f>IF($A48="","",SUMPRODUCT((Asignaciones!$A$5:$A$104=$A48)*(Asignaciones!$D$5:$D$104&lt;=Z$6)*(Asignaciones!$D$5:$D$104+Asignaciones!$E$5:$E$104-1&gt;=Z$6)*Asignaciones!$F$5:$F$104))</f>
        <v/>
      </c>
      <c r="AA48" s="17">
        <f>IF($A48="","",SUMPRODUCT((Asignaciones!$A$5:$A$104=$A48)*(Asignaciones!$D$5:$D$104&lt;=AA$6)*(Asignaciones!$D$5:$D$104+Asignaciones!$E$5:$E$104-1&gt;=AA$6)*Asignaciones!$F$5:$F$104))</f>
        <v/>
      </c>
      <c r="AB48" s="17">
        <f>IF($A48="","",SUMPRODUCT((Asignaciones!$A$5:$A$104=$A48)*(Asignaciones!$D$5:$D$104&lt;=AB$6)*(Asignaciones!$D$5:$D$104+Asignaciones!$E$5:$E$104-1&gt;=AB$6)*Asignaciones!$F$5:$F$104))</f>
        <v/>
      </c>
    </row>
    <row r="49">
      <c r="A49" s="15">
        <f>IF(Personas!$A$15="","",Personas!$A$15)</f>
        <v/>
      </c>
      <c r="B49" s="15">
        <f>IF(Personas!$A$15="","",Personas!$B$15)</f>
        <v/>
      </c>
      <c r="C49" s="17">
        <f>IF($A49="","",SUMPRODUCT((Asignaciones!$A$5:$A$104=$A49)*(Asignaciones!$D$5:$D$104&lt;=C$6)*(Asignaciones!$D$5:$D$104+Asignaciones!$E$5:$E$104-1&gt;=C$6)*Asignaciones!$F$5:$F$104))</f>
        <v/>
      </c>
      <c r="D49" s="17">
        <f>IF($A49="","",SUMPRODUCT((Asignaciones!$A$5:$A$104=$A49)*(Asignaciones!$D$5:$D$104&lt;=D$6)*(Asignaciones!$D$5:$D$104+Asignaciones!$E$5:$E$104-1&gt;=D$6)*Asignaciones!$F$5:$F$104))</f>
        <v/>
      </c>
      <c r="E49" s="17">
        <f>IF($A49="","",SUMPRODUCT((Asignaciones!$A$5:$A$104=$A49)*(Asignaciones!$D$5:$D$104&lt;=E$6)*(Asignaciones!$D$5:$D$104+Asignaciones!$E$5:$E$104-1&gt;=E$6)*Asignaciones!$F$5:$F$104))</f>
        <v/>
      </c>
      <c r="F49" s="17">
        <f>IF($A49="","",SUMPRODUCT((Asignaciones!$A$5:$A$104=$A49)*(Asignaciones!$D$5:$D$104&lt;=F$6)*(Asignaciones!$D$5:$D$104+Asignaciones!$E$5:$E$104-1&gt;=F$6)*Asignaciones!$F$5:$F$104))</f>
        <v/>
      </c>
      <c r="G49" s="17">
        <f>IF($A49="","",SUMPRODUCT((Asignaciones!$A$5:$A$104=$A49)*(Asignaciones!$D$5:$D$104&lt;=G$6)*(Asignaciones!$D$5:$D$104+Asignaciones!$E$5:$E$104-1&gt;=G$6)*Asignaciones!$F$5:$F$104))</f>
        <v/>
      </c>
      <c r="H49" s="17">
        <f>IF($A49="","",SUMPRODUCT((Asignaciones!$A$5:$A$104=$A49)*(Asignaciones!$D$5:$D$104&lt;=H$6)*(Asignaciones!$D$5:$D$104+Asignaciones!$E$5:$E$104-1&gt;=H$6)*Asignaciones!$F$5:$F$104))</f>
        <v/>
      </c>
      <c r="I49" s="17">
        <f>IF($A49="","",SUMPRODUCT((Asignaciones!$A$5:$A$104=$A49)*(Asignaciones!$D$5:$D$104&lt;=I$6)*(Asignaciones!$D$5:$D$104+Asignaciones!$E$5:$E$104-1&gt;=I$6)*Asignaciones!$F$5:$F$104))</f>
        <v/>
      </c>
      <c r="J49" s="17">
        <f>IF($A49="","",SUMPRODUCT((Asignaciones!$A$5:$A$104=$A49)*(Asignaciones!$D$5:$D$104&lt;=J$6)*(Asignaciones!$D$5:$D$104+Asignaciones!$E$5:$E$104-1&gt;=J$6)*Asignaciones!$F$5:$F$104))</f>
        <v/>
      </c>
      <c r="K49" s="17">
        <f>IF($A49="","",SUMPRODUCT((Asignaciones!$A$5:$A$104=$A49)*(Asignaciones!$D$5:$D$104&lt;=K$6)*(Asignaciones!$D$5:$D$104+Asignaciones!$E$5:$E$104-1&gt;=K$6)*Asignaciones!$F$5:$F$104))</f>
        <v/>
      </c>
      <c r="L49" s="17">
        <f>IF($A49="","",SUMPRODUCT((Asignaciones!$A$5:$A$104=$A49)*(Asignaciones!$D$5:$D$104&lt;=L$6)*(Asignaciones!$D$5:$D$104+Asignaciones!$E$5:$E$104-1&gt;=L$6)*Asignaciones!$F$5:$F$104))</f>
        <v/>
      </c>
      <c r="M49" s="17">
        <f>IF($A49="","",SUMPRODUCT((Asignaciones!$A$5:$A$104=$A49)*(Asignaciones!$D$5:$D$104&lt;=M$6)*(Asignaciones!$D$5:$D$104+Asignaciones!$E$5:$E$104-1&gt;=M$6)*Asignaciones!$F$5:$F$104))</f>
        <v/>
      </c>
      <c r="N49" s="17">
        <f>IF($A49="","",SUMPRODUCT((Asignaciones!$A$5:$A$104=$A49)*(Asignaciones!$D$5:$D$104&lt;=N$6)*(Asignaciones!$D$5:$D$104+Asignaciones!$E$5:$E$104-1&gt;=N$6)*Asignaciones!$F$5:$F$104))</f>
        <v/>
      </c>
      <c r="O49" s="17">
        <f>IF($A49="","",SUMPRODUCT((Asignaciones!$A$5:$A$104=$A49)*(Asignaciones!$D$5:$D$104&lt;=O$6)*(Asignaciones!$D$5:$D$104+Asignaciones!$E$5:$E$104-1&gt;=O$6)*Asignaciones!$F$5:$F$104))</f>
        <v/>
      </c>
      <c r="P49" s="17">
        <f>IF($A49="","",SUMPRODUCT((Asignaciones!$A$5:$A$104=$A49)*(Asignaciones!$D$5:$D$104&lt;=P$6)*(Asignaciones!$D$5:$D$104+Asignaciones!$E$5:$E$104-1&gt;=P$6)*Asignaciones!$F$5:$F$104))</f>
        <v/>
      </c>
      <c r="Q49" s="17">
        <f>IF($A49="","",SUMPRODUCT((Asignaciones!$A$5:$A$104=$A49)*(Asignaciones!$D$5:$D$104&lt;=Q$6)*(Asignaciones!$D$5:$D$104+Asignaciones!$E$5:$E$104-1&gt;=Q$6)*Asignaciones!$F$5:$F$104))</f>
        <v/>
      </c>
      <c r="R49" s="17">
        <f>IF($A49="","",SUMPRODUCT((Asignaciones!$A$5:$A$104=$A49)*(Asignaciones!$D$5:$D$104&lt;=R$6)*(Asignaciones!$D$5:$D$104+Asignaciones!$E$5:$E$104-1&gt;=R$6)*Asignaciones!$F$5:$F$104))</f>
        <v/>
      </c>
      <c r="S49" s="17">
        <f>IF($A49="","",SUMPRODUCT((Asignaciones!$A$5:$A$104=$A49)*(Asignaciones!$D$5:$D$104&lt;=S$6)*(Asignaciones!$D$5:$D$104+Asignaciones!$E$5:$E$104-1&gt;=S$6)*Asignaciones!$F$5:$F$104))</f>
        <v/>
      </c>
      <c r="T49" s="17">
        <f>IF($A49="","",SUMPRODUCT((Asignaciones!$A$5:$A$104=$A49)*(Asignaciones!$D$5:$D$104&lt;=T$6)*(Asignaciones!$D$5:$D$104+Asignaciones!$E$5:$E$104-1&gt;=T$6)*Asignaciones!$F$5:$F$104))</f>
        <v/>
      </c>
      <c r="U49" s="17">
        <f>IF($A49="","",SUMPRODUCT((Asignaciones!$A$5:$A$104=$A49)*(Asignaciones!$D$5:$D$104&lt;=U$6)*(Asignaciones!$D$5:$D$104+Asignaciones!$E$5:$E$104-1&gt;=U$6)*Asignaciones!$F$5:$F$104))</f>
        <v/>
      </c>
      <c r="V49" s="17">
        <f>IF($A49="","",SUMPRODUCT((Asignaciones!$A$5:$A$104=$A49)*(Asignaciones!$D$5:$D$104&lt;=V$6)*(Asignaciones!$D$5:$D$104+Asignaciones!$E$5:$E$104-1&gt;=V$6)*Asignaciones!$F$5:$F$104))</f>
        <v/>
      </c>
      <c r="W49" s="17">
        <f>IF($A49="","",SUMPRODUCT((Asignaciones!$A$5:$A$104=$A49)*(Asignaciones!$D$5:$D$104&lt;=W$6)*(Asignaciones!$D$5:$D$104+Asignaciones!$E$5:$E$104-1&gt;=W$6)*Asignaciones!$F$5:$F$104))</f>
        <v/>
      </c>
      <c r="X49" s="17">
        <f>IF($A49="","",SUMPRODUCT((Asignaciones!$A$5:$A$104=$A49)*(Asignaciones!$D$5:$D$104&lt;=X$6)*(Asignaciones!$D$5:$D$104+Asignaciones!$E$5:$E$104-1&gt;=X$6)*Asignaciones!$F$5:$F$104))</f>
        <v/>
      </c>
      <c r="Y49" s="17">
        <f>IF($A49="","",SUMPRODUCT((Asignaciones!$A$5:$A$104=$A49)*(Asignaciones!$D$5:$D$104&lt;=Y$6)*(Asignaciones!$D$5:$D$104+Asignaciones!$E$5:$E$104-1&gt;=Y$6)*Asignaciones!$F$5:$F$104))</f>
        <v/>
      </c>
      <c r="Z49" s="17">
        <f>IF($A49="","",SUMPRODUCT((Asignaciones!$A$5:$A$104=$A49)*(Asignaciones!$D$5:$D$104&lt;=Z$6)*(Asignaciones!$D$5:$D$104+Asignaciones!$E$5:$E$104-1&gt;=Z$6)*Asignaciones!$F$5:$F$104))</f>
        <v/>
      </c>
      <c r="AA49" s="17">
        <f>IF($A49="","",SUMPRODUCT((Asignaciones!$A$5:$A$104=$A49)*(Asignaciones!$D$5:$D$104&lt;=AA$6)*(Asignaciones!$D$5:$D$104+Asignaciones!$E$5:$E$104-1&gt;=AA$6)*Asignaciones!$F$5:$F$104))</f>
        <v/>
      </c>
      <c r="AB49" s="17">
        <f>IF($A49="","",SUMPRODUCT((Asignaciones!$A$5:$A$104=$A49)*(Asignaciones!$D$5:$D$104&lt;=AB$6)*(Asignaciones!$D$5:$D$104+Asignaciones!$E$5:$E$104-1&gt;=AB$6)*Asignaciones!$F$5:$F$104))</f>
        <v/>
      </c>
    </row>
    <row r="50">
      <c r="A50" s="24" t="inlineStr">
        <is>
          <t>Total estudio</t>
        </is>
      </c>
      <c r="B50" s="15" t="n"/>
      <c r="C50" s="21">
        <f>SUM(C40:C49)</f>
        <v/>
      </c>
      <c r="D50" s="21">
        <f>SUM(D40:D49)</f>
        <v/>
      </c>
      <c r="E50" s="21">
        <f>SUM(E40:E49)</f>
        <v/>
      </c>
      <c r="F50" s="21">
        <f>SUM(F40:F49)</f>
        <v/>
      </c>
      <c r="G50" s="21">
        <f>SUM(G40:G49)</f>
        <v/>
      </c>
      <c r="H50" s="21">
        <f>SUM(H40:H49)</f>
        <v/>
      </c>
      <c r="I50" s="21">
        <f>SUM(I40:I49)</f>
        <v/>
      </c>
      <c r="J50" s="21">
        <f>SUM(J40:J49)</f>
        <v/>
      </c>
      <c r="K50" s="21">
        <f>SUM(K40:K49)</f>
        <v/>
      </c>
      <c r="L50" s="21">
        <f>SUM(L40:L49)</f>
        <v/>
      </c>
      <c r="M50" s="21">
        <f>SUM(M40:M49)</f>
        <v/>
      </c>
      <c r="N50" s="21">
        <f>SUM(N40:N49)</f>
        <v/>
      </c>
      <c r="O50" s="21">
        <f>SUM(O40:O49)</f>
        <v/>
      </c>
      <c r="P50" s="21">
        <f>SUM(P40:P49)</f>
        <v/>
      </c>
      <c r="Q50" s="21">
        <f>SUM(Q40:Q49)</f>
        <v/>
      </c>
      <c r="R50" s="21">
        <f>SUM(R40:R49)</f>
        <v/>
      </c>
      <c r="S50" s="21">
        <f>SUM(S40:S49)</f>
        <v/>
      </c>
      <c r="T50" s="21">
        <f>SUM(T40:T49)</f>
        <v/>
      </c>
      <c r="U50" s="21">
        <f>SUM(U40:U49)</f>
        <v/>
      </c>
      <c r="V50" s="21">
        <f>SUM(V40:V49)</f>
        <v/>
      </c>
      <c r="W50" s="21">
        <f>SUM(W40:W49)</f>
        <v/>
      </c>
      <c r="X50" s="21">
        <f>SUM(X40:X49)</f>
        <v/>
      </c>
      <c r="Y50" s="21">
        <f>SUM(Y40:Y49)</f>
        <v/>
      </c>
      <c r="Z50" s="21">
        <f>SUM(Z40:Z49)</f>
        <v/>
      </c>
      <c r="AA50" s="21">
        <f>SUM(AA40:AA49)</f>
        <v/>
      </c>
      <c r="AB50" s="21">
        <f>SUM(AB40:AB49)</f>
        <v/>
      </c>
    </row>
    <row r="53">
      <c r="A53" s="22" t="inlineStr">
        <is>
          <t>4. % de ocupación: solo confirmado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3" t="n"/>
      <c r="K53" s="23" t="n"/>
      <c r="L53" s="23" t="n"/>
      <c r="M53" s="23" t="n"/>
      <c r="N53" s="23" t="n"/>
      <c r="O53" s="23" t="n"/>
      <c r="P53" s="23" t="n"/>
      <c r="Q53" s="23" t="n"/>
      <c r="R53" s="23" t="n"/>
      <c r="S53" s="23" t="n"/>
      <c r="T53" s="23" t="n"/>
      <c r="U53" s="23" t="n"/>
      <c r="V53" s="23" t="n"/>
      <c r="W53" s="23" t="n"/>
      <c r="X53" s="23" t="n"/>
      <c r="Y53" s="23" t="n"/>
      <c r="Z53" s="23" t="n"/>
      <c r="AA53" s="23" t="n"/>
      <c r="AB53" s="23" t="n"/>
      <c r="AC53" s="23" t="n"/>
    </row>
    <row r="54">
      <c r="A54" s="7" t="inlineStr">
        <is>
          <t>Persona</t>
        </is>
      </c>
      <c r="B54" s="7" t="inlineStr">
        <is>
          <t>Rol</t>
        </is>
      </c>
      <c r="C54" s="7">
        <f>Personas!C$19</f>
        <v/>
      </c>
      <c r="D54" s="7">
        <f>Personas!D$19</f>
        <v/>
      </c>
      <c r="E54" s="7">
        <f>Personas!E$19</f>
        <v/>
      </c>
      <c r="F54" s="7">
        <f>Personas!F$19</f>
        <v/>
      </c>
      <c r="G54" s="7">
        <f>Personas!G$19</f>
        <v/>
      </c>
      <c r="H54" s="7">
        <f>Personas!H$19</f>
        <v/>
      </c>
      <c r="I54" s="7">
        <f>Personas!I$19</f>
        <v/>
      </c>
      <c r="J54" s="7">
        <f>Personas!J$19</f>
        <v/>
      </c>
      <c r="K54" s="7">
        <f>Personas!K$19</f>
        <v/>
      </c>
      <c r="L54" s="7">
        <f>Personas!L$19</f>
        <v/>
      </c>
      <c r="M54" s="7">
        <f>Personas!M$19</f>
        <v/>
      </c>
      <c r="N54" s="7">
        <f>Personas!N$19</f>
        <v/>
      </c>
      <c r="O54" s="7">
        <f>Personas!O$19</f>
        <v/>
      </c>
      <c r="P54" s="7">
        <f>Personas!P$19</f>
        <v/>
      </c>
      <c r="Q54" s="7">
        <f>Personas!Q$19</f>
        <v/>
      </c>
      <c r="R54" s="7">
        <f>Personas!R$19</f>
        <v/>
      </c>
      <c r="S54" s="7">
        <f>Personas!S$19</f>
        <v/>
      </c>
      <c r="T54" s="7">
        <f>Personas!T$19</f>
        <v/>
      </c>
      <c r="U54" s="7">
        <f>Personas!U$19</f>
        <v/>
      </c>
      <c r="V54" s="7">
        <f>Personas!V$19</f>
        <v/>
      </c>
      <c r="W54" s="7">
        <f>Personas!W$19</f>
        <v/>
      </c>
      <c r="X54" s="7">
        <f>Personas!X$19</f>
        <v/>
      </c>
      <c r="Y54" s="7">
        <f>Personas!Y$19</f>
        <v/>
      </c>
      <c r="Z54" s="7">
        <f>Personas!Z$19</f>
        <v/>
      </c>
      <c r="AA54" s="7">
        <f>Personas!AA$19</f>
        <v/>
      </c>
      <c r="AB54" s="7">
        <f>Personas!AB$19</f>
        <v/>
      </c>
    </row>
    <row r="55">
      <c r="A55" s="7" t="inlineStr"/>
      <c r="B55" s="7" t="inlineStr"/>
      <c r="C55" s="14">
        <f>Personas!C$20</f>
        <v/>
      </c>
      <c r="D55" s="14">
        <f>Personas!D$20</f>
        <v/>
      </c>
      <c r="E55" s="14">
        <f>Personas!E$20</f>
        <v/>
      </c>
      <c r="F55" s="14">
        <f>Personas!F$20</f>
        <v/>
      </c>
      <c r="G55" s="14">
        <f>Personas!G$20</f>
        <v/>
      </c>
      <c r="H55" s="14">
        <f>Personas!H$20</f>
        <v/>
      </c>
      <c r="I55" s="14">
        <f>Personas!I$20</f>
        <v/>
      </c>
      <c r="J55" s="14">
        <f>Personas!J$20</f>
        <v/>
      </c>
      <c r="K55" s="14">
        <f>Personas!K$20</f>
        <v/>
      </c>
      <c r="L55" s="14">
        <f>Personas!L$20</f>
        <v/>
      </c>
      <c r="M55" s="14">
        <f>Personas!M$20</f>
        <v/>
      </c>
      <c r="N55" s="14">
        <f>Personas!N$20</f>
        <v/>
      </c>
      <c r="O55" s="14">
        <f>Personas!O$20</f>
        <v/>
      </c>
      <c r="P55" s="14">
        <f>Personas!P$20</f>
        <v/>
      </c>
      <c r="Q55" s="14">
        <f>Personas!Q$20</f>
        <v/>
      </c>
      <c r="R55" s="14">
        <f>Personas!R$20</f>
        <v/>
      </c>
      <c r="S55" s="14">
        <f>Personas!S$20</f>
        <v/>
      </c>
      <c r="T55" s="14">
        <f>Personas!T$20</f>
        <v/>
      </c>
      <c r="U55" s="14">
        <f>Personas!U$20</f>
        <v/>
      </c>
      <c r="V55" s="14">
        <f>Personas!V$20</f>
        <v/>
      </c>
      <c r="W55" s="14">
        <f>Personas!W$20</f>
        <v/>
      </c>
      <c r="X55" s="14">
        <f>Personas!X$20</f>
        <v/>
      </c>
      <c r="Y55" s="14">
        <f>Personas!Y$20</f>
        <v/>
      </c>
      <c r="Z55" s="14">
        <f>Personas!Z$20</f>
        <v/>
      </c>
      <c r="AA55" s="14">
        <f>Personas!AA$20</f>
        <v/>
      </c>
      <c r="AB55" s="14">
        <f>Personas!AB$20</f>
        <v/>
      </c>
    </row>
    <row r="56">
      <c r="A56" s="15">
        <f>IF(Personas!$A$6="","",Personas!$A$6)</f>
        <v/>
      </c>
      <c r="B56" s="15">
        <f>IF(Personas!$A$6="","",Personas!$B$6)</f>
        <v/>
      </c>
      <c r="C56" s="25">
        <f>IF(OR($A56="",N(C8)=0),IF(AND($A56&lt;&gt;"",N(C24)&gt;0),9.99,""),C24/C8)</f>
        <v/>
      </c>
      <c r="D56" s="25">
        <f>IF(OR($A56="",N(D8)=0),IF(AND($A56&lt;&gt;"",N(D24)&gt;0),9.99,""),D24/D8)</f>
        <v/>
      </c>
      <c r="E56" s="25">
        <f>IF(OR($A56="",N(E8)=0),IF(AND($A56&lt;&gt;"",N(E24)&gt;0),9.99,""),E24/E8)</f>
        <v/>
      </c>
      <c r="F56" s="25">
        <f>IF(OR($A56="",N(F8)=0),IF(AND($A56&lt;&gt;"",N(F24)&gt;0),9.99,""),F24/F8)</f>
        <v/>
      </c>
      <c r="G56" s="25">
        <f>IF(OR($A56="",N(G8)=0),IF(AND($A56&lt;&gt;"",N(G24)&gt;0),9.99,""),G24/G8)</f>
        <v/>
      </c>
      <c r="H56" s="25">
        <f>IF(OR($A56="",N(H8)=0),IF(AND($A56&lt;&gt;"",N(H24)&gt;0),9.99,""),H24/H8)</f>
        <v/>
      </c>
      <c r="I56" s="25">
        <f>IF(OR($A56="",N(I8)=0),IF(AND($A56&lt;&gt;"",N(I24)&gt;0),9.99,""),I24/I8)</f>
        <v/>
      </c>
      <c r="J56" s="25">
        <f>IF(OR($A56="",N(J8)=0),IF(AND($A56&lt;&gt;"",N(J24)&gt;0),9.99,""),J24/J8)</f>
        <v/>
      </c>
      <c r="K56" s="25">
        <f>IF(OR($A56="",N(K8)=0),IF(AND($A56&lt;&gt;"",N(K24)&gt;0),9.99,""),K24/K8)</f>
        <v/>
      </c>
      <c r="L56" s="25">
        <f>IF(OR($A56="",N(L8)=0),IF(AND($A56&lt;&gt;"",N(L24)&gt;0),9.99,""),L24/L8)</f>
        <v/>
      </c>
      <c r="M56" s="25">
        <f>IF(OR($A56="",N(M8)=0),IF(AND($A56&lt;&gt;"",N(M24)&gt;0),9.99,""),M24/M8)</f>
        <v/>
      </c>
      <c r="N56" s="25">
        <f>IF(OR($A56="",N(N8)=0),IF(AND($A56&lt;&gt;"",N(N24)&gt;0),9.99,""),N24/N8)</f>
        <v/>
      </c>
      <c r="O56" s="25">
        <f>IF(OR($A56="",N(O8)=0),IF(AND($A56&lt;&gt;"",N(O24)&gt;0),9.99,""),O24/O8)</f>
        <v/>
      </c>
      <c r="P56" s="25">
        <f>IF(OR($A56="",N(P8)=0),IF(AND($A56&lt;&gt;"",N(P24)&gt;0),9.99,""),P24/P8)</f>
        <v/>
      </c>
      <c r="Q56" s="25">
        <f>IF(OR($A56="",N(Q8)=0),IF(AND($A56&lt;&gt;"",N(Q24)&gt;0),9.99,""),Q24/Q8)</f>
        <v/>
      </c>
      <c r="R56" s="25">
        <f>IF(OR($A56="",N(R8)=0),IF(AND($A56&lt;&gt;"",N(R24)&gt;0),9.99,""),R24/R8)</f>
        <v/>
      </c>
      <c r="S56" s="25">
        <f>IF(OR($A56="",N(S8)=0),IF(AND($A56&lt;&gt;"",N(S24)&gt;0),9.99,""),S24/S8)</f>
        <v/>
      </c>
      <c r="T56" s="25">
        <f>IF(OR($A56="",N(T8)=0),IF(AND($A56&lt;&gt;"",N(T24)&gt;0),9.99,""),T24/T8)</f>
        <v/>
      </c>
      <c r="U56" s="25">
        <f>IF(OR($A56="",N(U8)=0),IF(AND($A56&lt;&gt;"",N(U24)&gt;0),9.99,""),U24/U8)</f>
        <v/>
      </c>
      <c r="V56" s="25">
        <f>IF(OR($A56="",N(V8)=0),IF(AND($A56&lt;&gt;"",N(V24)&gt;0),9.99,""),V24/V8)</f>
        <v/>
      </c>
      <c r="W56" s="25">
        <f>IF(OR($A56="",N(W8)=0),IF(AND($A56&lt;&gt;"",N(W24)&gt;0),9.99,""),W24/W8)</f>
        <v/>
      </c>
      <c r="X56" s="25">
        <f>IF(OR($A56="",N(X8)=0),IF(AND($A56&lt;&gt;"",N(X24)&gt;0),9.99,""),X24/X8)</f>
        <v/>
      </c>
      <c r="Y56" s="25">
        <f>IF(OR($A56="",N(Y8)=0),IF(AND($A56&lt;&gt;"",N(Y24)&gt;0),9.99,""),Y24/Y8)</f>
        <v/>
      </c>
      <c r="Z56" s="25">
        <f>IF(OR($A56="",N(Z8)=0),IF(AND($A56&lt;&gt;"",N(Z24)&gt;0),9.99,""),Z24/Z8)</f>
        <v/>
      </c>
      <c r="AA56" s="25">
        <f>IF(OR($A56="",N(AA8)=0),IF(AND($A56&lt;&gt;"",N(AA24)&gt;0),9.99,""),AA24/AA8)</f>
        <v/>
      </c>
      <c r="AB56" s="25">
        <f>IF(OR($A56="",N(AB8)=0),IF(AND($A56&lt;&gt;"",N(AB24)&gt;0),9.99,""),AB24/AB8)</f>
        <v/>
      </c>
    </row>
    <row r="57">
      <c r="A57" s="15">
        <f>IF(Personas!$A$7="","",Personas!$A$7)</f>
        <v/>
      </c>
      <c r="B57" s="15">
        <f>IF(Personas!$A$7="","",Personas!$B$7)</f>
        <v/>
      </c>
      <c r="C57" s="25">
        <f>IF(OR($A57="",N(C9)=0),IF(AND($A57&lt;&gt;"",N(C25)&gt;0),9.99,""),C25/C9)</f>
        <v/>
      </c>
      <c r="D57" s="25">
        <f>IF(OR($A57="",N(D9)=0),IF(AND($A57&lt;&gt;"",N(D25)&gt;0),9.99,""),D25/D9)</f>
        <v/>
      </c>
      <c r="E57" s="25">
        <f>IF(OR($A57="",N(E9)=0),IF(AND($A57&lt;&gt;"",N(E25)&gt;0),9.99,""),E25/E9)</f>
        <v/>
      </c>
      <c r="F57" s="25">
        <f>IF(OR($A57="",N(F9)=0),IF(AND($A57&lt;&gt;"",N(F25)&gt;0),9.99,""),F25/F9)</f>
        <v/>
      </c>
      <c r="G57" s="25">
        <f>IF(OR($A57="",N(G9)=0),IF(AND($A57&lt;&gt;"",N(G25)&gt;0),9.99,""),G25/G9)</f>
        <v/>
      </c>
      <c r="H57" s="25">
        <f>IF(OR($A57="",N(H9)=0),IF(AND($A57&lt;&gt;"",N(H25)&gt;0),9.99,""),H25/H9)</f>
        <v/>
      </c>
      <c r="I57" s="25">
        <f>IF(OR($A57="",N(I9)=0),IF(AND($A57&lt;&gt;"",N(I25)&gt;0),9.99,""),I25/I9)</f>
        <v/>
      </c>
      <c r="J57" s="25">
        <f>IF(OR($A57="",N(J9)=0),IF(AND($A57&lt;&gt;"",N(J25)&gt;0),9.99,""),J25/J9)</f>
        <v/>
      </c>
      <c r="K57" s="25">
        <f>IF(OR($A57="",N(K9)=0),IF(AND($A57&lt;&gt;"",N(K25)&gt;0),9.99,""),K25/K9)</f>
        <v/>
      </c>
      <c r="L57" s="25">
        <f>IF(OR($A57="",N(L9)=0),IF(AND($A57&lt;&gt;"",N(L25)&gt;0),9.99,""),L25/L9)</f>
        <v/>
      </c>
      <c r="M57" s="25">
        <f>IF(OR($A57="",N(M9)=0),IF(AND($A57&lt;&gt;"",N(M25)&gt;0),9.99,""),M25/M9)</f>
        <v/>
      </c>
      <c r="N57" s="25">
        <f>IF(OR($A57="",N(N9)=0),IF(AND($A57&lt;&gt;"",N(N25)&gt;0),9.99,""),N25/N9)</f>
        <v/>
      </c>
      <c r="O57" s="25">
        <f>IF(OR($A57="",N(O9)=0),IF(AND($A57&lt;&gt;"",N(O25)&gt;0),9.99,""),O25/O9)</f>
        <v/>
      </c>
      <c r="P57" s="25">
        <f>IF(OR($A57="",N(P9)=0),IF(AND($A57&lt;&gt;"",N(P25)&gt;0),9.99,""),P25/P9)</f>
        <v/>
      </c>
      <c r="Q57" s="25">
        <f>IF(OR($A57="",N(Q9)=0),IF(AND($A57&lt;&gt;"",N(Q25)&gt;0),9.99,""),Q25/Q9)</f>
        <v/>
      </c>
      <c r="R57" s="25">
        <f>IF(OR($A57="",N(R9)=0),IF(AND($A57&lt;&gt;"",N(R25)&gt;0),9.99,""),R25/R9)</f>
        <v/>
      </c>
      <c r="S57" s="25">
        <f>IF(OR($A57="",N(S9)=0),IF(AND($A57&lt;&gt;"",N(S25)&gt;0),9.99,""),S25/S9)</f>
        <v/>
      </c>
      <c r="T57" s="25">
        <f>IF(OR($A57="",N(T9)=0),IF(AND($A57&lt;&gt;"",N(T25)&gt;0),9.99,""),T25/T9)</f>
        <v/>
      </c>
      <c r="U57" s="25">
        <f>IF(OR($A57="",N(U9)=0),IF(AND($A57&lt;&gt;"",N(U25)&gt;0),9.99,""),U25/U9)</f>
        <v/>
      </c>
      <c r="V57" s="25">
        <f>IF(OR($A57="",N(V9)=0),IF(AND($A57&lt;&gt;"",N(V25)&gt;0),9.99,""),V25/V9)</f>
        <v/>
      </c>
      <c r="W57" s="25">
        <f>IF(OR($A57="",N(W9)=0),IF(AND($A57&lt;&gt;"",N(W25)&gt;0),9.99,""),W25/W9)</f>
        <v/>
      </c>
      <c r="X57" s="25">
        <f>IF(OR($A57="",N(X9)=0),IF(AND($A57&lt;&gt;"",N(X25)&gt;0),9.99,""),X25/X9)</f>
        <v/>
      </c>
      <c r="Y57" s="25">
        <f>IF(OR($A57="",N(Y9)=0),IF(AND($A57&lt;&gt;"",N(Y25)&gt;0),9.99,""),Y25/Y9)</f>
        <v/>
      </c>
      <c r="Z57" s="25">
        <f>IF(OR($A57="",N(Z9)=0),IF(AND($A57&lt;&gt;"",N(Z25)&gt;0),9.99,""),Z25/Z9)</f>
        <v/>
      </c>
      <c r="AA57" s="25">
        <f>IF(OR($A57="",N(AA9)=0),IF(AND($A57&lt;&gt;"",N(AA25)&gt;0),9.99,""),AA25/AA9)</f>
        <v/>
      </c>
      <c r="AB57" s="25">
        <f>IF(OR($A57="",N(AB9)=0),IF(AND($A57&lt;&gt;"",N(AB25)&gt;0),9.99,""),AB25/AB9)</f>
        <v/>
      </c>
    </row>
    <row r="58">
      <c r="A58" s="15">
        <f>IF(Personas!$A$8="","",Personas!$A$8)</f>
        <v/>
      </c>
      <c r="B58" s="15">
        <f>IF(Personas!$A$8="","",Personas!$B$8)</f>
        <v/>
      </c>
      <c r="C58" s="25">
        <f>IF(OR($A58="",N(C10)=0),IF(AND($A58&lt;&gt;"",N(C26)&gt;0),9.99,""),C26/C10)</f>
        <v/>
      </c>
      <c r="D58" s="25">
        <f>IF(OR($A58="",N(D10)=0),IF(AND($A58&lt;&gt;"",N(D26)&gt;0),9.99,""),D26/D10)</f>
        <v/>
      </c>
      <c r="E58" s="25">
        <f>IF(OR($A58="",N(E10)=0),IF(AND($A58&lt;&gt;"",N(E26)&gt;0),9.99,""),E26/E10)</f>
        <v/>
      </c>
      <c r="F58" s="25">
        <f>IF(OR($A58="",N(F10)=0),IF(AND($A58&lt;&gt;"",N(F26)&gt;0),9.99,""),F26/F10)</f>
        <v/>
      </c>
      <c r="G58" s="25">
        <f>IF(OR($A58="",N(G10)=0),IF(AND($A58&lt;&gt;"",N(G26)&gt;0),9.99,""),G26/G10)</f>
        <v/>
      </c>
      <c r="H58" s="25">
        <f>IF(OR($A58="",N(H10)=0),IF(AND($A58&lt;&gt;"",N(H26)&gt;0),9.99,""),H26/H10)</f>
        <v/>
      </c>
      <c r="I58" s="25">
        <f>IF(OR($A58="",N(I10)=0),IF(AND($A58&lt;&gt;"",N(I26)&gt;0),9.99,""),I26/I10)</f>
        <v/>
      </c>
      <c r="J58" s="25">
        <f>IF(OR($A58="",N(J10)=0),IF(AND($A58&lt;&gt;"",N(J26)&gt;0),9.99,""),J26/J10)</f>
        <v/>
      </c>
      <c r="K58" s="25">
        <f>IF(OR($A58="",N(K10)=0),IF(AND($A58&lt;&gt;"",N(K26)&gt;0),9.99,""),K26/K10)</f>
        <v/>
      </c>
      <c r="L58" s="25">
        <f>IF(OR($A58="",N(L10)=0),IF(AND($A58&lt;&gt;"",N(L26)&gt;0),9.99,""),L26/L10)</f>
        <v/>
      </c>
      <c r="M58" s="25">
        <f>IF(OR($A58="",N(M10)=0),IF(AND($A58&lt;&gt;"",N(M26)&gt;0),9.99,""),M26/M10)</f>
        <v/>
      </c>
      <c r="N58" s="25">
        <f>IF(OR($A58="",N(N10)=0),IF(AND($A58&lt;&gt;"",N(N26)&gt;0),9.99,""),N26/N10)</f>
        <v/>
      </c>
      <c r="O58" s="25">
        <f>IF(OR($A58="",N(O10)=0),IF(AND($A58&lt;&gt;"",N(O26)&gt;0),9.99,""),O26/O10)</f>
        <v/>
      </c>
      <c r="P58" s="25">
        <f>IF(OR($A58="",N(P10)=0),IF(AND($A58&lt;&gt;"",N(P26)&gt;0),9.99,""),P26/P10)</f>
        <v/>
      </c>
      <c r="Q58" s="25">
        <f>IF(OR($A58="",N(Q10)=0),IF(AND($A58&lt;&gt;"",N(Q26)&gt;0),9.99,""),Q26/Q10)</f>
        <v/>
      </c>
      <c r="R58" s="25">
        <f>IF(OR($A58="",N(R10)=0),IF(AND($A58&lt;&gt;"",N(R26)&gt;0),9.99,""),R26/R10)</f>
        <v/>
      </c>
      <c r="S58" s="25">
        <f>IF(OR($A58="",N(S10)=0),IF(AND($A58&lt;&gt;"",N(S26)&gt;0),9.99,""),S26/S10)</f>
        <v/>
      </c>
      <c r="T58" s="25">
        <f>IF(OR($A58="",N(T10)=0),IF(AND($A58&lt;&gt;"",N(T26)&gt;0),9.99,""),T26/T10)</f>
        <v/>
      </c>
      <c r="U58" s="25">
        <f>IF(OR($A58="",N(U10)=0),IF(AND($A58&lt;&gt;"",N(U26)&gt;0),9.99,""),U26/U10)</f>
        <v/>
      </c>
      <c r="V58" s="25">
        <f>IF(OR($A58="",N(V10)=0),IF(AND($A58&lt;&gt;"",N(V26)&gt;0),9.99,""),V26/V10)</f>
        <v/>
      </c>
      <c r="W58" s="25">
        <f>IF(OR($A58="",N(W10)=0),IF(AND($A58&lt;&gt;"",N(W26)&gt;0),9.99,""),W26/W10)</f>
        <v/>
      </c>
      <c r="X58" s="25">
        <f>IF(OR($A58="",N(X10)=0),IF(AND($A58&lt;&gt;"",N(X26)&gt;0),9.99,""),X26/X10)</f>
        <v/>
      </c>
      <c r="Y58" s="25">
        <f>IF(OR($A58="",N(Y10)=0),IF(AND($A58&lt;&gt;"",N(Y26)&gt;0),9.99,""),Y26/Y10)</f>
        <v/>
      </c>
      <c r="Z58" s="25">
        <f>IF(OR($A58="",N(Z10)=0),IF(AND($A58&lt;&gt;"",N(Z26)&gt;0),9.99,""),Z26/Z10)</f>
        <v/>
      </c>
      <c r="AA58" s="25">
        <f>IF(OR($A58="",N(AA10)=0),IF(AND($A58&lt;&gt;"",N(AA26)&gt;0),9.99,""),AA26/AA10)</f>
        <v/>
      </c>
      <c r="AB58" s="25">
        <f>IF(OR($A58="",N(AB10)=0),IF(AND($A58&lt;&gt;"",N(AB26)&gt;0),9.99,""),AB26/AB10)</f>
        <v/>
      </c>
    </row>
    <row r="59">
      <c r="A59" s="15">
        <f>IF(Personas!$A$9="","",Personas!$A$9)</f>
        <v/>
      </c>
      <c r="B59" s="15">
        <f>IF(Personas!$A$9="","",Personas!$B$9)</f>
        <v/>
      </c>
      <c r="C59" s="25">
        <f>IF(OR($A59="",N(C11)=0),IF(AND($A59&lt;&gt;"",N(C27)&gt;0),9.99,""),C27/C11)</f>
        <v/>
      </c>
      <c r="D59" s="25">
        <f>IF(OR($A59="",N(D11)=0),IF(AND($A59&lt;&gt;"",N(D27)&gt;0),9.99,""),D27/D11)</f>
        <v/>
      </c>
      <c r="E59" s="25">
        <f>IF(OR($A59="",N(E11)=0),IF(AND($A59&lt;&gt;"",N(E27)&gt;0),9.99,""),E27/E11)</f>
        <v/>
      </c>
      <c r="F59" s="25">
        <f>IF(OR($A59="",N(F11)=0),IF(AND($A59&lt;&gt;"",N(F27)&gt;0),9.99,""),F27/F11)</f>
        <v/>
      </c>
      <c r="G59" s="25">
        <f>IF(OR($A59="",N(G11)=0),IF(AND($A59&lt;&gt;"",N(G27)&gt;0),9.99,""),G27/G11)</f>
        <v/>
      </c>
      <c r="H59" s="25">
        <f>IF(OR($A59="",N(H11)=0),IF(AND($A59&lt;&gt;"",N(H27)&gt;0),9.99,""),H27/H11)</f>
        <v/>
      </c>
      <c r="I59" s="25">
        <f>IF(OR($A59="",N(I11)=0),IF(AND($A59&lt;&gt;"",N(I27)&gt;0),9.99,""),I27/I11)</f>
        <v/>
      </c>
      <c r="J59" s="25">
        <f>IF(OR($A59="",N(J11)=0),IF(AND($A59&lt;&gt;"",N(J27)&gt;0),9.99,""),J27/J11)</f>
        <v/>
      </c>
      <c r="K59" s="25">
        <f>IF(OR($A59="",N(K11)=0),IF(AND($A59&lt;&gt;"",N(K27)&gt;0),9.99,""),K27/K11)</f>
        <v/>
      </c>
      <c r="L59" s="25">
        <f>IF(OR($A59="",N(L11)=0),IF(AND($A59&lt;&gt;"",N(L27)&gt;0),9.99,""),L27/L11)</f>
        <v/>
      </c>
      <c r="M59" s="25">
        <f>IF(OR($A59="",N(M11)=0),IF(AND($A59&lt;&gt;"",N(M27)&gt;0),9.99,""),M27/M11)</f>
        <v/>
      </c>
      <c r="N59" s="25">
        <f>IF(OR($A59="",N(N11)=0),IF(AND($A59&lt;&gt;"",N(N27)&gt;0),9.99,""),N27/N11)</f>
        <v/>
      </c>
      <c r="O59" s="25">
        <f>IF(OR($A59="",N(O11)=0),IF(AND($A59&lt;&gt;"",N(O27)&gt;0),9.99,""),O27/O11)</f>
        <v/>
      </c>
      <c r="P59" s="25">
        <f>IF(OR($A59="",N(P11)=0),IF(AND($A59&lt;&gt;"",N(P27)&gt;0),9.99,""),P27/P11)</f>
        <v/>
      </c>
      <c r="Q59" s="25">
        <f>IF(OR($A59="",N(Q11)=0),IF(AND($A59&lt;&gt;"",N(Q27)&gt;0),9.99,""),Q27/Q11)</f>
        <v/>
      </c>
      <c r="R59" s="25">
        <f>IF(OR($A59="",N(R11)=0),IF(AND($A59&lt;&gt;"",N(R27)&gt;0),9.99,""),R27/R11)</f>
        <v/>
      </c>
      <c r="S59" s="25">
        <f>IF(OR($A59="",N(S11)=0),IF(AND($A59&lt;&gt;"",N(S27)&gt;0),9.99,""),S27/S11)</f>
        <v/>
      </c>
      <c r="T59" s="25">
        <f>IF(OR($A59="",N(T11)=0),IF(AND($A59&lt;&gt;"",N(T27)&gt;0),9.99,""),T27/T11)</f>
        <v/>
      </c>
      <c r="U59" s="25">
        <f>IF(OR($A59="",N(U11)=0),IF(AND($A59&lt;&gt;"",N(U27)&gt;0),9.99,""),U27/U11)</f>
        <v/>
      </c>
      <c r="V59" s="25">
        <f>IF(OR($A59="",N(V11)=0),IF(AND($A59&lt;&gt;"",N(V27)&gt;0),9.99,""),V27/V11)</f>
        <v/>
      </c>
      <c r="W59" s="25">
        <f>IF(OR($A59="",N(W11)=0),IF(AND($A59&lt;&gt;"",N(W27)&gt;0),9.99,""),W27/W11)</f>
        <v/>
      </c>
      <c r="X59" s="25">
        <f>IF(OR($A59="",N(X11)=0),IF(AND($A59&lt;&gt;"",N(X27)&gt;0),9.99,""),X27/X11)</f>
        <v/>
      </c>
      <c r="Y59" s="25">
        <f>IF(OR($A59="",N(Y11)=0),IF(AND($A59&lt;&gt;"",N(Y27)&gt;0),9.99,""),Y27/Y11)</f>
        <v/>
      </c>
      <c r="Z59" s="25">
        <f>IF(OR($A59="",N(Z11)=0),IF(AND($A59&lt;&gt;"",N(Z27)&gt;0),9.99,""),Z27/Z11)</f>
        <v/>
      </c>
      <c r="AA59" s="25">
        <f>IF(OR($A59="",N(AA11)=0),IF(AND($A59&lt;&gt;"",N(AA27)&gt;0),9.99,""),AA27/AA11)</f>
        <v/>
      </c>
      <c r="AB59" s="25">
        <f>IF(OR($A59="",N(AB11)=0),IF(AND($A59&lt;&gt;"",N(AB27)&gt;0),9.99,""),AB27/AB11)</f>
        <v/>
      </c>
    </row>
    <row r="60">
      <c r="A60" s="15">
        <f>IF(Personas!$A$10="","",Personas!$A$10)</f>
        <v/>
      </c>
      <c r="B60" s="15">
        <f>IF(Personas!$A$10="","",Personas!$B$10)</f>
        <v/>
      </c>
      <c r="C60" s="25">
        <f>IF(OR($A60="",N(C12)=0),IF(AND($A60&lt;&gt;"",N(C28)&gt;0),9.99,""),C28/C12)</f>
        <v/>
      </c>
      <c r="D60" s="25">
        <f>IF(OR($A60="",N(D12)=0),IF(AND($A60&lt;&gt;"",N(D28)&gt;0),9.99,""),D28/D12)</f>
        <v/>
      </c>
      <c r="E60" s="25">
        <f>IF(OR($A60="",N(E12)=0),IF(AND($A60&lt;&gt;"",N(E28)&gt;0),9.99,""),E28/E12)</f>
        <v/>
      </c>
      <c r="F60" s="25">
        <f>IF(OR($A60="",N(F12)=0),IF(AND($A60&lt;&gt;"",N(F28)&gt;0),9.99,""),F28/F12)</f>
        <v/>
      </c>
      <c r="G60" s="25">
        <f>IF(OR($A60="",N(G12)=0),IF(AND($A60&lt;&gt;"",N(G28)&gt;0),9.99,""),G28/G12)</f>
        <v/>
      </c>
      <c r="H60" s="25">
        <f>IF(OR($A60="",N(H12)=0),IF(AND($A60&lt;&gt;"",N(H28)&gt;0),9.99,""),H28/H12)</f>
        <v/>
      </c>
      <c r="I60" s="25">
        <f>IF(OR($A60="",N(I12)=0),IF(AND($A60&lt;&gt;"",N(I28)&gt;0),9.99,""),I28/I12)</f>
        <v/>
      </c>
      <c r="J60" s="25">
        <f>IF(OR($A60="",N(J12)=0),IF(AND($A60&lt;&gt;"",N(J28)&gt;0),9.99,""),J28/J12)</f>
        <v/>
      </c>
      <c r="K60" s="25">
        <f>IF(OR($A60="",N(K12)=0),IF(AND($A60&lt;&gt;"",N(K28)&gt;0),9.99,""),K28/K12)</f>
        <v/>
      </c>
      <c r="L60" s="25">
        <f>IF(OR($A60="",N(L12)=0),IF(AND($A60&lt;&gt;"",N(L28)&gt;0),9.99,""),L28/L12)</f>
        <v/>
      </c>
      <c r="M60" s="25">
        <f>IF(OR($A60="",N(M12)=0),IF(AND($A60&lt;&gt;"",N(M28)&gt;0),9.99,""),M28/M12)</f>
        <v/>
      </c>
      <c r="N60" s="25">
        <f>IF(OR($A60="",N(N12)=0),IF(AND($A60&lt;&gt;"",N(N28)&gt;0),9.99,""),N28/N12)</f>
        <v/>
      </c>
      <c r="O60" s="25">
        <f>IF(OR($A60="",N(O12)=0),IF(AND($A60&lt;&gt;"",N(O28)&gt;0),9.99,""),O28/O12)</f>
        <v/>
      </c>
      <c r="P60" s="25">
        <f>IF(OR($A60="",N(P12)=0),IF(AND($A60&lt;&gt;"",N(P28)&gt;0),9.99,""),P28/P12)</f>
        <v/>
      </c>
      <c r="Q60" s="25">
        <f>IF(OR($A60="",N(Q12)=0),IF(AND($A60&lt;&gt;"",N(Q28)&gt;0),9.99,""),Q28/Q12)</f>
        <v/>
      </c>
      <c r="R60" s="25">
        <f>IF(OR($A60="",N(R12)=0),IF(AND($A60&lt;&gt;"",N(R28)&gt;0),9.99,""),R28/R12)</f>
        <v/>
      </c>
      <c r="S60" s="25">
        <f>IF(OR($A60="",N(S12)=0),IF(AND($A60&lt;&gt;"",N(S28)&gt;0),9.99,""),S28/S12)</f>
        <v/>
      </c>
      <c r="T60" s="25">
        <f>IF(OR($A60="",N(T12)=0),IF(AND($A60&lt;&gt;"",N(T28)&gt;0),9.99,""),T28/T12)</f>
        <v/>
      </c>
      <c r="U60" s="25">
        <f>IF(OR($A60="",N(U12)=0),IF(AND($A60&lt;&gt;"",N(U28)&gt;0),9.99,""),U28/U12)</f>
        <v/>
      </c>
      <c r="V60" s="25">
        <f>IF(OR($A60="",N(V12)=0),IF(AND($A60&lt;&gt;"",N(V28)&gt;0),9.99,""),V28/V12)</f>
        <v/>
      </c>
      <c r="W60" s="25">
        <f>IF(OR($A60="",N(W12)=0),IF(AND($A60&lt;&gt;"",N(W28)&gt;0),9.99,""),W28/W12)</f>
        <v/>
      </c>
      <c r="X60" s="25">
        <f>IF(OR($A60="",N(X12)=0),IF(AND($A60&lt;&gt;"",N(X28)&gt;0),9.99,""),X28/X12)</f>
        <v/>
      </c>
      <c r="Y60" s="25">
        <f>IF(OR($A60="",N(Y12)=0),IF(AND($A60&lt;&gt;"",N(Y28)&gt;0),9.99,""),Y28/Y12)</f>
        <v/>
      </c>
      <c r="Z60" s="25">
        <f>IF(OR($A60="",N(Z12)=0),IF(AND($A60&lt;&gt;"",N(Z28)&gt;0),9.99,""),Z28/Z12)</f>
        <v/>
      </c>
      <c r="AA60" s="25">
        <f>IF(OR($A60="",N(AA12)=0),IF(AND($A60&lt;&gt;"",N(AA28)&gt;0),9.99,""),AA28/AA12)</f>
        <v/>
      </c>
      <c r="AB60" s="25">
        <f>IF(OR($A60="",N(AB12)=0),IF(AND($A60&lt;&gt;"",N(AB28)&gt;0),9.99,""),AB28/AB12)</f>
        <v/>
      </c>
    </row>
    <row r="61">
      <c r="A61" s="15">
        <f>IF(Personas!$A$11="","",Personas!$A$11)</f>
        <v/>
      </c>
      <c r="B61" s="15">
        <f>IF(Personas!$A$11="","",Personas!$B$11)</f>
        <v/>
      </c>
      <c r="C61" s="25">
        <f>IF(OR($A61="",N(C13)=0),IF(AND($A61&lt;&gt;"",N(C29)&gt;0),9.99,""),C29/C13)</f>
        <v/>
      </c>
      <c r="D61" s="25">
        <f>IF(OR($A61="",N(D13)=0),IF(AND($A61&lt;&gt;"",N(D29)&gt;0),9.99,""),D29/D13)</f>
        <v/>
      </c>
      <c r="E61" s="25">
        <f>IF(OR($A61="",N(E13)=0),IF(AND($A61&lt;&gt;"",N(E29)&gt;0),9.99,""),E29/E13)</f>
        <v/>
      </c>
      <c r="F61" s="25">
        <f>IF(OR($A61="",N(F13)=0),IF(AND($A61&lt;&gt;"",N(F29)&gt;0),9.99,""),F29/F13)</f>
        <v/>
      </c>
      <c r="G61" s="25">
        <f>IF(OR($A61="",N(G13)=0),IF(AND($A61&lt;&gt;"",N(G29)&gt;0),9.99,""),G29/G13)</f>
        <v/>
      </c>
      <c r="H61" s="25">
        <f>IF(OR($A61="",N(H13)=0),IF(AND($A61&lt;&gt;"",N(H29)&gt;0),9.99,""),H29/H13)</f>
        <v/>
      </c>
      <c r="I61" s="25">
        <f>IF(OR($A61="",N(I13)=0),IF(AND($A61&lt;&gt;"",N(I29)&gt;0),9.99,""),I29/I13)</f>
        <v/>
      </c>
      <c r="J61" s="25">
        <f>IF(OR($A61="",N(J13)=0),IF(AND($A61&lt;&gt;"",N(J29)&gt;0),9.99,""),J29/J13)</f>
        <v/>
      </c>
      <c r="K61" s="25">
        <f>IF(OR($A61="",N(K13)=0),IF(AND($A61&lt;&gt;"",N(K29)&gt;0),9.99,""),K29/K13)</f>
        <v/>
      </c>
      <c r="L61" s="25">
        <f>IF(OR($A61="",N(L13)=0),IF(AND($A61&lt;&gt;"",N(L29)&gt;0),9.99,""),L29/L13)</f>
        <v/>
      </c>
      <c r="M61" s="25">
        <f>IF(OR($A61="",N(M13)=0),IF(AND($A61&lt;&gt;"",N(M29)&gt;0),9.99,""),M29/M13)</f>
        <v/>
      </c>
      <c r="N61" s="25">
        <f>IF(OR($A61="",N(N13)=0),IF(AND($A61&lt;&gt;"",N(N29)&gt;0),9.99,""),N29/N13)</f>
        <v/>
      </c>
      <c r="O61" s="25">
        <f>IF(OR($A61="",N(O13)=0),IF(AND($A61&lt;&gt;"",N(O29)&gt;0),9.99,""),O29/O13)</f>
        <v/>
      </c>
      <c r="P61" s="25">
        <f>IF(OR($A61="",N(P13)=0),IF(AND($A61&lt;&gt;"",N(P29)&gt;0),9.99,""),P29/P13)</f>
        <v/>
      </c>
      <c r="Q61" s="25">
        <f>IF(OR($A61="",N(Q13)=0),IF(AND($A61&lt;&gt;"",N(Q29)&gt;0),9.99,""),Q29/Q13)</f>
        <v/>
      </c>
      <c r="R61" s="25">
        <f>IF(OR($A61="",N(R13)=0),IF(AND($A61&lt;&gt;"",N(R29)&gt;0),9.99,""),R29/R13)</f>
        <v/>
      </c>
      <c r="S61" s="25">
        <f>IF(OR($A61="",N(S13)=0),IF(AND($A61&lt;&gt;"",N(S29)&gt;0),9.99,""),S29/S13)</f>
        <v/>
      </c>
      <c r="T61" s="25">
        <f>IF(OR($A61="",N(T13)=0),IF(AND($A61&lt;&gt;"",N(T29)&gt;0),9.99,""),T29/T13)</f>
        <v/>
      </c>
      <c r="U61" s="25">
        <f>IF(OR($A61="",N(U13)=0),IF(AND($A61&lt;&gt;"",N(U29)&gt;0),9.99,""),U29/U13)</f>
        <v/>
      </c>
      <c r="V61" s="25">
        <f>IF(OR($A61="",N(V13)=0),IF(AND($A61&lt;&gt;"",N(V29)&gt;0),9.99,""),V29/V13)</f>
        <v/>
      </c>
      <c r="W61" s="25">
        <f>IF(OR($A61="",N(W13)=0),IF(AND($A61&lt;&gt;"",N(W29)&gt;0),9.99,""),W29/W13)</f>
        <v/>
      </c>
      <c r="X61" s="25">
        <f>IF(OR($A61="",N(X13)=0),IF(AND($A61&lt;&gt;"",N(X29)&gt;0),9.99,""),X29/X13)</f>
        <v/>
      </c>
      <c r="Y61" s="25">
        <f>IF(OR($A61="",N(Y13)=0),IF(AND($A61&lt;&gt;"",N(Y29)&gt;0),9.99,""),Y29/Y13)</f>
        <v/>
      </c>
      <c r="Z61" s="25">
        <f>IF(OR($A61="",N(Z13)=0),IF(AND($A61&lt;&gt;"",N(Z29)&gt;0),9.99,""),Z29/Z13)</f>
        <v/>
      </c>
      <c r="AA61" s="25">
        <f>IF(OR($A61="",N(AA13)=0),IF(AND($A61&lt;&gt;"",N(AA29)&gt;0),9.99,""),AA29/AA13)</f>
        <v/>
      </c>
      <c r="AB61" s="25">
        <f>IF(OR($A61="",N(AB13)=0),IF(AND($A61&lt;&gt;"",N(AB29)&gt;0),9.99,""),AB29/AB13)</f>
        <v/>
      </c>
    </row>
    <row r="62">
      <c r="A62" s="15">
        <f>IF(Personas!$A$12="","",Personas!$A$12)</f>
        <v/>
      </c>
      <c r="B62" s="15">
        <f>IF(Personas!$A$12="","",Personas!$B$12)</f>
        <v/>
      </c>
      <c r="C62" s="25">
        <f>IF(OR($A62="",N(C14)=0),IF(AND($A62&lt;&gt;"",N(C30)&gt;0),9.99,""),C30/C14)</f>
        <v/>
      </c>
      <c r="D62" s="25">
        <f>IF(OR($A62="",N(D14)=0),IF(AND($A62&lt;&gt;"",N(D30)&gt;0),9.99,""),D30/D14)</f>
        <v/>
      </c>
      <c r="E62" s="25">
        <f>IF(OR($A62="",N(E14)=0),IF(AND($A62&lt;&gt;"",N(E30)&gt;0),9.99,""),E30/E14)</f>
        <v/>
      </c>
      <c r="F62" s="25">
        <f>IF(OR($A62="",N(F14)=0),IF(AND($A62&lt;&gt;"",N(F30)&gt;0),9.99,""),F30/F14)</f>
        <v/>
      </c>
      <c r="G62" s="25">
        <f>IF(OR($A62="",N(G14)=0),IF(AND($A62&lt;&gt;"",N(G30)&gt;0),9.99,""),G30/G14)</f>
        <v/>
      </c>
      <c r="H62" s="25">
        <f>IF(OR($A62="",N(H14)=0),IF(AND($A62&lt;&gt;"",N(H30)&gt;0),9.99,""),H30/H14)</f>
        <v/>
      </c>
      <c r="I62" s="25">
        <f>IF(OR($A62="",N(I14)=0),IF(AND($A62&lt;&gt;"",N(I30)&gt;0),9.99,""),I30/I14)</f>
        <v/>
      </c>
      <c r="J62" s="25">
        <f>IF(OR($A62="",N(J14)=0),IF(AND($A62&lt;&gt;"",N(J30)&gt;0),9.99,""),J30/J14)</f>
        <v/>
      </c>
      <c r="K62" s="25">
        <f>IF(OR($A62="",N(K14)=0),IF(AND($A62&lt;&gt;"",N(K30)&gt;0),9.99,""),K30/K14)</f>
        <v/>
      </c>
      <c r="L62" s="25">
        <f>IF(OR($A62="",N(L14)=0),IF(AND($A62&lt;&gt;"",N(L30)&gt;0),9.99,""),L30/L14)</f>
        <v/>
      </c>
      <c r="M62" s="25">
        <f>IF(OR($A62="",N(M14)=0),IF(AND($A62&lt;&gt;"",N(M30)&gt;0),9.99,""),M30/M14)</f>
        <v/>
      </c>
      <c r="N62" s="25">
        <f>IF(OR($A62="",N(N14)=0),IF(AND($A62&lt;&gt;"",N(N30)&gt;0),9.99,""),N30/N14)</f>
        <v/>
      </c>
      <c r="O62" s="25">
        <f>IF(OR($A62="",N(O14)=0),IF(AND($A62&lt;&gt;"",N(O30)&gt;0),9.99,""),O30/O14)</f>
        <v/>
      </c>
      <c r="P62" s="25">
        <f>IF(OR($A62="",N(P14)=0),IF(AND($A62&lt;&gt;"",N(P30)&gt;0),9.99,""),P30/P14)</f>
        <v/>
      </c>
      <c r="Q62" s="25">
        <f>IF(OR($A62="",N(Q14)=0),IF(AND($A62&lt;&gt;"",N(Q30)&gt;0),9.99,""),Q30/Q14)</f>
        <v/>
      </c>
      <c r="R62" s="25">
        <f>IF(OR($A62="",N(R14)=0),IF(AND($A62&lt;&gt;"",N(R30)&gt;0),9.99,""),R30/R14)</f>
        <v/>
      </c>
      <c r="S62" s="25">
        <f>IF(OR($A62="",N(S14)=0),IF(AND($A62&lt;&gt;"",N(S30)&gt;0),9.99,""),S30/S14)</f>
        <v/>
      </c>
      <c r="T62" s="25">
        <f>IF(OR($A62="",N(T14)=0),IF(AND($A62&lt;&gt;"",N(T30)&gt;0),9.99,""),T30/T14)</f>
        <v/>
      </c>
      <c r="U62" s="25">
        <f>IF(OR($A62="",N(U14)=0),IF(AND($A62&lt;&gt;"",N(U30)&gt;0),9.99,""),U30/U14)</f>
        <v/>
      </c>
      <c r="V62" s="25">
        <f>IF(OR($A62="",N(V14)=0),IF(AND($A62&lt;&gt;"",N(V30)&gt;0),9.99,""),V30/V14)</f>
        <v/>
      </c>
      <c r="W62" s="25">
        <f>IF(OR($A62="",N(W14)=0),IF(AND($A62&lt;&gt;"",N(W30)&gt;0),9.99,""),W30/W14)</f>
        <v/>
      </c>
      <c r="X62" s="25">
        <f>IF(OR($A62="",N(X14)=0),IF(AND($A62&lt;&gt;"",N(X30)&gt;0),9.99,""),X30/X14)</f>
        <v/>
      </c>
      <c r="Y62" s="25">
        <f>IF(OR($A62="",N(Y14)=0),IF(AND($A62&lt;&gt;"",N(Y30)&gt;0),9.99,""),Y30/Y14)</f>
        <v/>
      </c>
      <c r="Z62" s="25">
        <f>IF(OR($A62="",N(Z14)=0),IF(AND($A62&lt;&gt;"",N(Z30)&gt;0),9.99,""),Z30/Z14)</f>
        <v/>
      </c>
      <c r="AA62" s="25">
        <f>IF(OR($A62="",N(AA14)=0),IF(AND($A62&lt;&gt;"",N(AA30)&gt;0),9.99,""),AA30/AA14)</f>
        <v/>
      </c>
      <c r="AB62" s="25">
        <f>IF(OR($A62="",N(AB14)=0),IF(AND($A62&lt;&gt;"",N(AB30)&gt;0),9.99,""),AB30/AB14)</f>
        <v/>
      </c>
    </row>
    <row r="63">
      <c r="A63" s="15">
        <f>IF(Personas!$A$13="","",Personas!$A$13)</f>
        <v/>
      </c>
      <c r="B63" s="15">
        <f>IF(Personas!$A$13="","",Personas!$B$13)</f>
        <v/>
      </c>
      <c r="C63" s="25">
        <f>IF(OR($A63="",N(C15)=0),IF(AND($A63&lt;&gt;"",N(C31)&gt;0),9.99,""),C31/C15)</f>
        <v/>
      </c>
      <c r="D63" s="25">
        <f>IF(OR($A63="",N(D15)=0),IF(AND($A63&lt;&gt;"",N(D31)&gt;0),9.99,""),D31/D15)</f>
        <v/>
      </c>
      <c r="E63" s="25">
        <f>IF(OR($A63="",N(E15)=0),IF(AND($A63&lt;&gt;"",N(E31)&gt;0),9.99,""),E31/E15)</f>
        <v/>
      </c>
      <c r="F63" s="25">
        <f>IF(OR($A63="",N(F15)=0),IF(AND($A63&lt;&gt;"",N(F31)&gt;0),9.99,""),F31/F15)</f>
        <v/>
      </c>
      <c r="G63" s="25">
        <f>IF(OR($A63="",N(G15)=0),IF(AND($A63&lt;&gt;"",N(G31)&gt;0),9.99,""),G31/G15)</f>
        <v/>
      </c>
      <c r="H63" s="25">
        <f>IF(OR($A63="",N(H15)=0),IF(AND($A63&lt;&gt;"",N(H31)&gt;0),9.99,""),H31/H15)</f>
        <v/>
      </c>
      <c r="I63" s="25">
        <f>IF(OR($A63="",N(I15)=0),IF(AND($A63&lt;&gt;"",N(I31)&gt;0),9.99,""),I31/I15)</f>
        <v/>
      </c>
      <c r="J63" s="25">
        <f>IF(OR($A63="",N(J15)=0),IF(AND($A63&lt;&gt;"",N(J31)&gt;0),9.99,""),J31/J15)</f>
        <v/>
      </c>
      <c r="K63" s="25">
        <f>IF(OR($A63="",N(K15)=0),IF(AND($A63&lt;&gt;"",N(K31)&gt;0),9.99,""),K31/K15)</f>
        <v/>
      </c>
      <c r="L63" s="25">
        <f>IF(OR($A63="",N(L15)=0),IF(AND($A63&lt;&gt;"",N(L31)&gt;0),9.99,""),L31/L15)</f>
        <v/>
      </c>
      <c r="M63" s="25">
        <f>IF(OR($A63="",N(M15)=0),IF(AND($A63&lt;&gt;"",N(M31)&gt;0),9.99,""),M31/M15)</f>
        <v/>
      </c>
      <c r="N63" s="25">
        <f>IF(OR($A63="",N(N15)=0),IF(AND($A63&lt;&gt;"",N(N31)&gt;0),9.99,""),N31/N15)</f>
        <v/>
      </c>
      <c r="O63" s="25">
        <f>IF(OR($A63="",N(O15)=0),IF(AND($A63&lt;&gt;"",N(O31)&gt;0),9.99,""),O31/O15)</f>
        <v/>
      </c>
      <c r="P63" s="25">
        <f>IF(OR($A63="",N(P15)=0),IF(AND($A63&lt;&gt;"",N(P31)&gt;0),9.99,""),P31/P15)</f>
        <v/>
      </c>
      <c r="Q63" s="25">
        <f>IF(OR($A63="",N(Q15)=0),IF(AND($A63&lt;&gt;"",N(Q31)&gt;0),9.99,""),Q31/Q15)</f>
        <v/>
      </c>
      <c r="R63" s="25">
        <f>IF(OR($A63="",N(R15)=0),IF(AND($A63&lt;&gt;"",N(R31)&gt;0),9.99,""),R31/R15)</f>
        <v/>
      </c>
      <c r="S63" s="25">
        <f>IF(OR($A63="",N(S15)=0),IF(AND($A63&lt;&gt;"",N(S31)&gt;0),9.99,""),S31/S15)</f>
        <v/>
      </c>
      <c r="T63" s="25">
        <f>IF(OR($A63="",N(T15)=0),IF(AND($A63&lt;&gt;"",N(T31)&gt;0),9.99,""),T31/T15)</f>
        <v/>
      </c>
      <c r="U63" s="25">
        <f>IF(OR($A63="",N(U15)=0),IF(AND($A63&lt;&gt;"",N(U31)&gt;0),9.99,""),U31/U15)</f>
        <v/>
      </c>
      <c r="V63" s="25">
        <f>IF(OR($A63="",N(V15)=0),IF(AND($A63&lt;&gt;"",N(V31)&gt;0),9.99,""),V31/V15)</f>
        <v/>
      </c>
      <c r="W63" s="25">
        <f>IF(OR($A63="",N(W15)=0),IF(AND($A63&lt;&gt;"",N(W31)&gt;0),9.99,""),W31/W15)</f>
        <v/>
      </c>
      <c r="X63" s="25">
        <f>IF(OR($A63="",N(X15)=0),IF(AND($A63&lt;&gt;"",N(X31)&gt;0),9.99,""),X31/X15)</f>
        <v/>
      </c>
      <c r="Y63" s="25">
        <f>IF(OR($A63="",N(Y15)=0),IF(AND($A63&lt;&gt;"",N(Y31)&gt;0),9.99,""),Y31/Y15)</f>
        <v/>
      </c>
      <c r="Z63" s="25">
        <f>IF(OR($A63="",N(Z15)=0),IF(AND($A63&lt;&gt;"",N(Z31)&gt;0),9.99,""),Z31/Z15)</f>
        <v/>
      </c>
      <c r="AA63" s="25">
        <f>IF(OR($A63="",N(AA15)=0),IF(AND($A63&lt;&gt;"",N(AA31)&gt;0),9.99,""),AA31/AA15)</f>
        <v/>
      </c>
      <c r="AB63" s="25">
        <f>IF(OR($A63="",N(AB15)=0),IF(AND($A63&lt;&gt;"",N(AB31)&gt;0),9.99,""),AB31/AB15)</f>
        <v/>
      </c>
    </row>
    <row r="64">
      <c r="A64" s="15">
        <f>IF(Personas!$A$14="","",Personas!$A$14)</f>
        <v/>
      </c>
      <c r="B64" s="15">
        <f>IF(Personas!$A$14="","",Personas!$B$14)</f>
        <v/>
      </c>
      <c r="C64" s="25">
        <f>IF(OR($A64="",N(C16)=0),IF(AND($A64&lt;&gt;"",N(C32)&gt;0),9.99,""),C32/C16)</f>
        <v/>
      </c>
      <c r="D64" s="25">
        <f>IF(OR($A64="",N(D16)=0),IF(AND($A64&lt;&gt;"",N(D32)&gt;0),9.99,""),D32/D16)</f>
        <v/>
      </c>
      <c r="E64" s="25">
        <f>IF(OR($A64="",N(E16)=0),IF(AND($A64&lt;&gt;"",N(E32)&gt;0),9.99,""),E32/E16)</f>
        <v/>
      </c>
      <c r="F64" s="25">
        <f>IF(OR($A64="",N(F16)=0),IF(AND($A64&lt;&gt;"",N(F32)&gt;0),9.99,""),F32/F16)</f>
        <v/>
      </c>
      <c r="G64" s="25">
        <f>IF(OR($A64="",N(G16)=0),IF(AND($A64&lt;&gt;"",N(G32)&gt;0),9.99,""),G32/G16)</f>
        <v/>
      </c>
      <c r="H64" s="25">
        <f>IF(OR($A64="",N(H16)=0),IF(AND($A64&lt;&gt;"",N(H32)&gt;0),9.99,""),H32/H16)</f>
        <v/>
      </c>
      <c r="I64" s="25">
        <f>IF(OR($A64="",N(I16)=0),IF(AND($A64&lt;&gt;"",N(I32)&gt;0),9.99,""),I32/I16)</f>
        <v/>
      </c>
      <c r="J64" s="25">
        <f>IF(OR($A64="",N(J16)=0),IF(AND($A64&lt;&gt;"",N(J32)&gt;0),9.99,""),J32/J16)</f>
        <v/>
      </c>
      <c r="K64" s="25">
        <f>IF(OR($A64="",N(K16)=0),IF(AND($A64&lt;&gt;"",N(K32)&gt;0),9.99,""),K32/K16)</f>
        <v/>
      </c>
      <c r="L64" s="25">
        <f>IF(OR($A64="",N(L16)=0),IF(AND($A64&lt;&gt;"",N(L32)&gt;0),9.99,""),L32/L16)</f>
        <v/>
      </c>
      <c r="M64" s="25">
        <f>IF(OR($A64="",N(M16)=0),IF(AND($A64&lt;&gt;"",N(M32)&gt;0),9.99,""),M32/M16)</f>
        <v/>
      </c>
      <c r="N64" s="25">
        <f>IF(OR($A64="",N(N16)=0),IF(AND($A64&lt;&gt;"",N(N32)&gt;0),9.99,""),N32/N16)</f>
        <v/>
      </c>
      <c r="O64" s="25">
        <f>IF(OR($A64="",N(O16)=0),IF(AND($A64&lt;&gt;"",N(O32)&gt;0),9.99,""),O32/O16)</f>
        <v/>
      </c>
      <c r="P64" s="25">
        <f>IF(OR($A64="",N(P16)=0),IF(AND($A64&lt;&gt;"",N(P32)&gt;0),9.99,""),P32/P16)</f>
        <v/>
      </c>
      <c r="Q64" s="25">
        <f>IF(OR($A64="",N(Q16)=0),IF(AND($A64&lt;&gt;"",N(Q32)&gt;0),9.99,""),Q32/Q16)</f>
        <v/>
      </c>
      <c r="R64" s="25">
        <f>IF(OR($A64="",N(R16)=0),IF(AND($A64&lt;&gt;"",N(R32)&gt;0),9.99,""),R32/R16)</f>
        <v/>
      </c>
      <c r="S64" s="25">
        <f>IF(OR($A64="",N(S16)=0),IF(AND($A64&lt;&gt;"",N(S32)&gt;0),9.99,""),S32/S16)</f>
        <v/>
      </c>
      <c r="T64" s="25">
        <f>IF(OR($A64="",N(T16)=0),IF(AND($A64&lt;&gt;"",N(T32)&gt;0),9.99,""),T32/T16)</f>
        <v/>
      </c>
      <c r="U64" s="25">
        <f>IF(OR($A64="",N(U16)=0),IF(AND($A64&lt;&gt;"",N(U32)&gt;0),9.99,""),U32/U16)</f>
        <v/>
      </c>
      <c r="V64" s="25">
        <f>IF(OR($A64="",N(V16)=0),IF(AND($A64&lt;&gt;"",N(V32)&gt;0),9.99,""),V32/V16)</f>
        <v/>
      </c>
      <c r="W64" s="25">
        <f>IF(OR($A64="",N(W16)=0),IF(AND($A64&lt;&gt;"",N(W32)&gt;0),9.99,""),W32/W16)</f>
        <v/>
      </c>
      <c r="X64" s="25">
        <f>IF(OR($A64="",N(X16)=0),IF(AND($A64&lt;&gt;"",N(X32)&gt;0),9.99,""),X32/X16)</f>
        <v/>
      </c>
      <c r="Y64" s="25">
        <f>IF(OR($A64="",N(Y16)=0),IF(AND($A64&lt;&gt;"",N(Y32)&gt;0),9.99,""),Y32/Y16)</f>
        <v/>
      </c>
      <c r="Z64" s="25">
        <f>IF(OR($A64="",N(Z16)=0),IF(AND($A64&lt;&gt;"",N(Z32)&gt;0),9.99,""),Z32/Z16)</f>
        <v/>
      </c>
      <c r="AA64" s="25">
        <f>IF(OR($A64="",N(AA16)=0),IF(AND($A64&lt;&gt;"",N(AA32)&gt;0),9.99,""),AA32/AA16)</f>
        <v/>
      </c>
      <c r="AB64" s="25">
        <f>IF(OR($A64="",N(AB16)=0),IF(AND($A64&lt;&gt;"",N(AB32)&gt;0),9.99,""),AB32/AB16)</f>
        <v/>
      </c>
    </row>
    <row r="65">
      <c r="A65" s="15">
        <f>IF(Personas!$A$15="","",Personas!$A$15)</f>
        <v/>
      </c>
      <c r="B65" s="15">
        <f>IF(Personas!$A$15="","",Personas!$B$15)</f>
        <v/>
      </c>
      <c r="C65" s="25">
        <f>IF(OR($A65="",N(C17)=0),IF(AND($A65&lt;&gt;"",N(C33)&gt;0),9.99,""),C33/C17)</f>
        <v/>
      </c>
      <c r="D65" s="25">
        <f>IF(OR($A65="",N(D17)=0),IF(AND($A65&lt;&gt;"",N(D33)&gt;0),9.99,""),D33/D17)</f>
        <v/>
      </c>
      <c r="E65" s="25">
        <f>IF(OR($A65="",N(E17)=0),IF(AND($A65&lt;&gt;"",N(E33)&gt;0),9.99,""),E33/E17)</f>
        <v/>
      </c>
      <c r="F65" s="25">
        <f>IF(OR($A65="",N(F17)=0),IF(AND($A65&lt;&gt;"",N(F33)&gt;0),9.99,""),F33/F17)</f>
        <v/>
      </c>
      <c r="G65" s="25">
        <f>IF(OR($A65="",N(G17)=0),IF(AND($A65&lt;&gt;"",N(G33)&gt;0),9.99,""),G33/G17)</f>
        <v/>
      </c>
      <c r="H65" s="25">
        <f>IF(OR($A65="",N(H17)=0),IF(AND($A65&lt;&gt;"",N(H33)&gt;0),9.99,""),H33/H17)</f>
        <v/>
      </c>
      <c r="I65" s="25">
        <f>IF(OR($A65="",N(I17)=0),IF(AND($A65&lt;&gt;"",N(I33)&gt;0),9.99,""),I33/I17)</f>
        <v/>
      </c>
      <c r="J65" s="25">
        <f>IF(OR($A65="",N(J17)=0),IF(AND($A65&lt;&gt;"",N(J33)&gt;0),9.99,""),J33/J17)</f>
        <v/>
      </c>
      <c r="K65" s="25">
        <f>IF(OR($A65="",N(K17)=0),IF(AND($A65&lt;&gt;"",N(K33)&gt;0),9.99,""),K33/K17)</f>
        <v/>
      </c>
      <c r="L65" s="25">
        <f>IF(OR($A65="",N(L17)=0),IF(AND($A65&lt;&gt;"",N(L33)&gt;0),9.99,""),L33/L17)</f>
        <v/>
      </c>
      <c r="M65" s="25">
        <f>IF(OR($A65="",N(M17)=0),IF(AND($A65&lt;&gt;"",N(M33)&gt;0),9.99,""),M33/M17)</f>
        <v/>
      </c>
      <c r="N65" s="25">
        <f>IF(OR($A65="",N(N17)=0),IF(AND($A65&lt;&gt;"",N(N33)&gt;0),9.99,""),N33/N17)</f>
        <v/>
      </c>
      <c r="O65" s="25">
        <f>IF(OR($A65="",N(O17)=0),IF(AND($A65&lt;&gt;"",N(O33)&gt;0),9.99,""),O33/O17)</f>
        <v/>
      </c>
      <c r="P65" s="25">
        <f>IF(OR($A65="",N(P17)=0),IF(AND($A65&lt;&gt;"",N(P33)&gt;0),9.99,""),P33/P17)</f>
        <v/>
      </c>
      <c r="Q65" s="25">
        <f>IF(OR($A65="",N(Q17)=0),IF(AND($A65&lt;&gt;"",N(Q33)&gt;0),9.99,""),Q33/Q17)</f>
        <v/>
      </c>
      <c r="R65" s="25">
        <f>IF(OR($A65="",N(R17)=0),IF(AND($A65&lt;&gt;"",N(R33)&gt;0),9.99,""),R33/R17)</f>
        <v/>
      </c>
      <c r="S65" s="25">
        <f>IF(OR($A65="",N(S17)=0),IF(AND($A65&lt;&gt;"",N(S33)&gt;0),9.99,""),S33/S17)</f>
        <v/>
      </c>
      <c r="T65" s="25">
        <f>IF(OR($A65="",N(T17)=0),IF(AND($A65&lt;&gt;"",N(T33)&gt;0),9.99,""),T33/T17)</f>
        <v/>
      </c>
      <c r="U65" s="25">
        <f>IF(OR($A65="",N(U17)=0),IF(AND($A65&lt;&gt;"",N(U33)&gt;0),9.99,""),U33/U17)</f>
        <v/>
      </c>
      <c r="V65" s="25">
        <f>IF(OR($A65="",N(V17)=0),IF(AND($A65&lt;&gt;"",N(V33)&gt;0),9.99,""),V33/V17)</f>
        <v/>
      </c>
      <c r="W65" s="25">
        <f>IF(OR($A65="",N(W17)=0),IF(AND($A65&lt;&gt;"",N(W33)&gt;0),9.99,""),W33/W17)</f>
        <v/>
      </c>
      <c r="X65" s="25">
        <f>IF(OR($A65="",N(X17)=0),IF(AND($A65&lt;&gt;"",N(X33)&gt;0),9.99,""),X33/X17)</f>
        <v/>
      </c>
      <c r="Y65" s="25">
        <f>IF(OR($A65="",N(Y17)=0),IF(AND($A65&lt;&gt;"",N(Y33)&gt;0),9.99,""),Y33/Y17)</f>
        <v/>
      </c>
      <c r="Z65" s="25">
        <f>IF(OR($A65="",N(Z17)=0),IF(AND($A65&lt;&gt;"",N(Z33)&gt;0),9.99,""),Z33/Z17)</f>
        <v/>
      </c>
      <c r="AA65" s="25">
        <f>IF(OR($A65="",N(AA17)=0),IF(AND($A65&lt;&gt;"",N(AA33)&gt;0),9.99,""),AA33/AA17)</f>
        <v/>
      </c>
      <c r="AB65" s="25">
        <f>IF(OR($A65="",N(AB17)=0),IF(AND($A65&lt;&gt;"",N(AB33)&gt;0),9.99,""),AB33/AB17)</f>
        <v/>
      </c>
    </row>
    <row r="66">
      <c r="A66" s="24" t="inlineStr">
        <is>
          <t>Total estudio</t>
        </is>
      </c>
      <c r="B66" s="15" t="n"/>
      <c r="C66" s="26">
        <f>IF(N(C18)=0,"",C34/C18)</f>
        <v/>
      </c>
      <c r="D66" s="26">
        <f>IF(N(D18)=0,"",D34/D18)</f>
        <v/>
      </c>
      <c r="E66" s="26">
        <f>IF(N(E18)=0,"",E34/E18)</f>
        <v/>
      </c>
      <c r="F66" s="26">
        <f>IF(N(F18)=0,"",F34/F18)</f>
        <v/>
      </c>
      <c r="G66" s="26">
        <f>IF(N(G18)=0,"",G34/G18)</f>
        <v/>
      </c>
      <c r="H66" s="26">
        <f>IF(N(H18)=0,"",H34/H18)</f>
        <v/>
      </c>
      <c r="I66" s="26">
        <f>IF(N(I18)=0,"",I34/I18)</f>
        <v/>
      </c>
      <c r="J66" s="26">
        <f>IF(N(J18)=0,"",J34/J18)</f>
        <v/>
      </c>
      <c r="K66" s="26">
        <f>IF(N(K18)=0,"",K34/K18)</f>
        <v/>
      </c>
      <c r="L66" s="26">
        <f>IF(N(L18)=0,"",L34/L18)</f>
        <v/>
      </c>
      <c r="M66" s="26">
        <f>IF(N(M18)=0,"",M34/M18)</f>
        <v/>
      </c>
      <c r="N66" s="26">
        <f>IF(N(N18)=0,"",N34/N18)</f>
        <v/>
      </c>
      <c r="O66" s="26">
        <f>IF(N(O18)=0,"",O34/O18)</f>
        <v/>
      </c>
      <c r="P66" s="26">
        <f>IF(N(P18)=0,"",P34/P18)</f>
        <v/>
      </c>
      <c r="Q66" s="26">
        <f>IF(N(Q18)=0,"",Q34/Q18)</f>
        <v/>
      </c>
      <c r="R66" s="26">
        <f>IF(N(R18)=0,"",R34/R18)</f>
        <v/>
      </c>
      <c r="S66" s="26">
        <f>IF(N(S18)=0,"",S34/S18)</f>
        <v/>
      </c>
      <c r="T66" s="26">
        <f>IF(N(T18)=0,"",T34/T18)</f>
        <v/>
      </c>
      <c r="U66" s="26">
        <f>IF(N(U18)=0,"",U34/U18)</f>
        <v/>
      </c>
      <c r="V66" s="26">
        <f>IF(N(V18)=0,"",V34/V18)</f>
        <v/>
      </c>
      <c r="W66" s="26">
        <f>IF(N(W18)=0,"",W34/W18)</f>
        <v/>
      </c>
      <c r="X66" s="26">
        <f>IF(N(X18)=0,"",X34/X18)</f>
        <v/>
      </c>
      <c r="Y66" s="26">
        <f>IF(N(Y18)=0,"",Y34/Y18)</f>
        <v/>
      </c>
      <c r="Z66" s="26">
        <f>IF(N(Z18)=0,"",Z34/Z18)</f>
        <v/>
      </c>
      <c r="AA66" s="26">
        <f>IF(N(AA18)=0,"",AA34/AA18)</f>
        <v/>
      </c>
      <c r="AB66" s="26">
        <f>IF(N(AB18)=0,"",AB34/AB18)</f>
        <v/>
      </c>
    </row>
    <row r="69">
      <c r="A69" s="22" t="inlineStr">
        <is>
          <t>5. % de ocupación: confirmado + propuestas (simulación)</t>
        </is>
      </c>
      <c r="B69" s="23" t="n"/>
      <c r="C69" s="23" t="n"/>
      <c r="D69" s="23" t="n"/>
      <c r="E69" s="23" t="n"/>
      <c r="F69" s="23" t="n"/>
      <c r="G69" s="23" t="n"/>
      <c r="H69" s="23" t="n"/>
      <c r="I69" s="23" t="n"/>
      <c r="J69" s="23" t="n"/>
      <c r="K69" s="23" t="n"/>
      <c r="L69" s="23" t="n"/>
      <c r="M69" s="23" t="n"/>
      <c r="N69" s="23" t="n"/>
      <c r="O69" s="23" t="n"/>
      <c r="P69" s="23" t="n"/>
      <c r="Q69" s="23" t="n"/>
      <c r="R69" s="23" t="n"/>
      <c r="S69" s="23" t="n"/>
      <c r="T69" s="23" t="n"/>
      <c r="U69" s="23" t="n"/>
      <c r="V69" s="23" t="n"/>
      <c r="W69" s="23" t="n"/>
      <c r="X69" s="23" t="n"/>
      <c r="Y69" s="23" t="n"/>
      <c r="Z69" s="23" t="n"/>
      <c r="AA69" s="23" t="n"/>
      <c r="AB69" s="23" t="n"/>
      <c r="AC69" s="23" t="n"/>
    </row>
    <row r="70">
      <c r="A70" s="7" t="inlineStr">
        <is>
          <t>Persona</t>
        </is>
      </c>
      <c r="B70" s="7" t="inlineStr">
        <is>
          <t>Rol</t>
        </is>
      </c>
      <c r="C70" s="7">
        <f>Personas!C$19</f>
        <v/>
      </c>
      <c r="D70" s="7">
        <f>Personas!D$19</f>
        <v/>
      </c>
      <c r="E70" s="7">
        <f>Personas!E$19</f>
        <v/>
      </c>
      <c r="F70" s="7">
        <f>Personas!F$19</f>
        <v/>
      </c>
      <c r="G70" s="7">
        <f>Personas!G$19</f>
        <v/>
      </c>
      <c r="H70" s="7">
        <f>Personas!H$19</f>
        <v/>
      </c>
      <c r="I70" s="7">
        <f>Personas!I$19</f>
        <v/>
      </c>
      <c r="J70" s="7">
        <f>Personas!J$19</f>
        <v/>
      </c>
      <c r="K70" s="7">
        <f>Personas!K$19</f>
        <v/>
      </c>
      <c r="L70" s="7">
        <f>Personas!L$19</f>
        <v/>
      </c>
      <c r="M70" s="7">
        <f>Personas!M$19</f>
        <v/>
      </c>
      <c r="N70" s="7">
        <f>Personas!N$19</f>
        <v/>
      </c>
      <c r="O70" s="7">
        <f>Personas!O$19</f>
        <v/>
      </c>
      <c r="P70" s="7">
        <f>Personas!P$19</f>
        <v/>
      </c>
      <c r="Q70" s="7">
        <f>Personas!Q$19</f>
        <v/>
      </c>
      <c r="R70" s="7">
        <f>Personas!R$19</f>
        <v/>
      </c>
      <c r="S70" s="7">
        <f>Personas!S$19</f>
        <v/>
      </c>
      <c r="T70" s="7">
        <f>Personas!T$19</f>
        <v/>
      </c>
      <c r="U70" s="7">
        <f>Personas!U$19</f>
        <v/>
      </c>
      <c r="V70" s="7">
        <f>Personas!V$19</f>
        <v/>
      </c>
      <c r="W70" s="7">
        <f>Personas!W$19</f>
        <v/>
      </c>
      <c r="X70" s="7">
        <f>Personas!X$19</f>
        <v/>
      </c>
      <c r="Y70" s="7">
        <f>Personas!Y$19</f>
        <v/>
      </c>
      <c r="Z70" s="7">
        <f>Personas!Z$19</f>
        <v/>
      </c>
      <c r="AA70" s="7">
        <f>Personas!AA$19</f>
        <v/>
      </c>
      <c r="AB70" s="7">
        <f>Personas!AB$19</f>
        <v/>
      </c>
    </row>
    <row r="71">
      <c r="A71" s="7" t="inlineStr"/>
      <c r="B71" s="7" t="inlineStr"/>
      <c r="C71" s="14">
        <f>Personas!C$20</f>
        <v/>
      </c>
      <c r="D71" s="14">
        <f>Personas!D$20</f>
        <v/>
      </c>
      <c r="E71" s="14">
        <f>Personas!E$20</f>
        <v/>
      </c>
      <c r="F71" s="14">
        <f>Personas!F$20</f>
        <v/>
      </c>
      <c r="G71" s="14">
        <f>Personas!G$20</f>
        <v/>
      </c>
      <c r="H71" s="14">
        <f>Personas!H$20</f>
        <v/>
      </c>
      <c r="I71" s="14">
        <f>Personas!I$20</f>
        <v/>
      </c>
      <c r="J71" s="14">
        <f>Personas!J$20</f>
        <v/>
      </c>
      <c r="K71" s="14">
        <f>Personas!K$20</f>
        <v/>
      </c>
      <c r="L71" s="14">
        <f>Personas!L$20</f>
        <v/>
      </c>
      <c r="M71" s="14">
        <f>Personas!M$20</f>
        <v/>
      </c>
      <c r="N71" s="14">
        <f>Personas!N$20</f>
        <v/>
      </c>
      <c r="O71" s="14">
        <f>Personas!O$20</f>
        <v/>
      </c>
      <c r="P71" s="14">
        <f>Personas!P$20</f>
        <v/>
      </c>
      <c r="Q71" s="14">
        <f>Personas!Q$20</f>
        <v/>
      </c>
      <c r="R71" s="14">
        <f>Personas!R$20</f>
        <v/>
      </c>
      <c r="S71" s="14">
        <f>Personas!S$20</f>
        <v/>
      </c>
      <c r="T71" s="14">
        <f>Personas!T$20</f>
        <v/>
      </c>
      <c r="U71" s="14">
        <f>Personas!U$20</f>
        <v/>
      </c>
      <c r="V71" s="14">
        <f>Personas!V$20</f>
        <v/>
      </c>
      <c r="W71" s="14">
        <f>Personas!W$20</f>
        <v/>
      </c>
      <c r="X71" s="14">
        <f>Personas!X$20</f>
        <v/>
      </c>
      <c r="Y71" s="14">
        <f>Personas!Y$20</f>
        <v/>
      </c>
      <c r="Z71" s="14">
        <f>Personas!Z$20</f>
        <v/>
      </c>
      <c r="AA71" s="14">
        <f>Personas!AA$20</f>
        <v/>
      </c>
      <c r="AB71" s="14">
        <f>Personas!AB$20</f>
        <v/>
      </c>
    </row>
    <row r="72">
      <c r="A72" s="15">
        <f>IF(Personas!$A$6="","",Personas!$A$6)</f>
        <v/>
      </c>
      <c r="B72" s="15">
        <f>IF(Personas!$A$6="","",Personas!$B$6)</f>
        <v/>
      </c>
      <c r="C72" s="25">
        <f>IF(OR($A72="",N(C8)=0),IF(AND($A72&lt;&gt;"",N(C40)&gt;0),9.99,""),C40/C8)</f>
        <v/>
      </c>
      <c r="D72" s="25">
        <f>IF(OR($A72="",N(D8)=0),IF(AND($A72&lt;&gt;"",N(D40)&gt;0),9.99,""),D40/D8)</f>
        <v/>
      </c>
      <c r="E72" s="25">
        <f>IF(OR($A72="",N(E8)=0),IF(AND($A72&lt;&gt;"",N(E40)&gt;0),9.99,""),E40/E8)</f>
        <v/>
      </c>
      <c r="F72" s="25">
        <f>IF(OR($A72="",N(F8)=0),IF(AND($A72&lt;&gt;"",N(F40)&gt;0),9.99,""),F40/F8)</f>
        <v/>
      </c>
      <c r="G72" s="25">
        <f>IF(OR($A72="",N(G8)=0),IF(AND($A72&lt;&gt;"",N(G40)&gt;0),9.99,""),G40/G8)</f>
        <v/>
      </c>
      <c r="H72" s="25">
        <f>IF(OR($A72="",N(H8)=0),IF(AND($A72&lt;&gt;"",N(H40)&gt;0),9.99,""),H40/H8)</f>
        <v/>
      </c>
      <c r="I72" s="25">
        <f>IF(OR($A72="",N(I8)=0),IF(AND($A72&lt;&gt;"",N(I40)&gt;0),9.99,""),I40/I8)</f>
        <v/>
      </c>
      <c r="J72" s="25">
        <f>IF(OR($A72="",N(J8)=0),IF(AND($A72&lt;&gt;"",N(J40)&gt;0),9.99,""),J40/J8)</f>
        <v/>
      </c>
      <c r="K72" s="25">
        <f>IF(OR($A72="",N(K8)=0),IF(AND($A72&lt;&gt;"",N(K40)&gt;0),9.99,""),K40/K8)</f>
        <v/>
      </c>
      <c r="L72" s="25">
        <f>IF(OR($A72="",N(L8)=0),IF(AND($A72&lt;&gt;"",N(L40)&gt;0),9.99,""),L40/L8)</f>
        <v/>
      </c>
      <c r="M72" s="25">
        <f>IF(OR($A72="",N(M8)=0),IF(AND($A72&lt;&gt;"",N(M40)&gt;0),9.99,""),M40/M8)</f>
        <v/>
      </c>
      <c r="N72" s="25">
        <f>IF(OR($A72="",N(N8)=0),IF(AND($A72&lt;&gt;"",N(N40)&gt;0),9.99,""),N40/N8)</f>
        <v/>
      </c>
      <c r="O72" s="25">
        <f>IF(OR($A72="",N(O8)=0),IF(AND($A72&lt;&gt;"",N(O40)&gt;0),9.99,""),O40/O8)</f>
        <v/>
      </c>
      <c r="P72" s="25">
        <f>IF(OR($A72="",N(P8)=0),IF(AND($A72&lt;&gt;"",N(P40)&gt;0),9.99,""),P40/P8)</f>
        <v/>
      </c>
      <c r="Q72" s="25">
        <f>IF(OR($A72="",N(Q8)=0),IF(AND($A72&lt;&gt;"",N(Q40)&gt;0),9.99,""),Q40/Q8)</f>
        <v/>
      </c>
      <c r="R72" s="25">
        <f>IF(OR($A72="",N(R8)=0),IF(AND($A72&lt;&gt;"",N(R40)&gt;0),9.99,""),R40/R8)</f>
        <v/>
      </c>
      <c r="S72" s="25">
        <f>IF(OR($A72="",N(S8)=0),IF(AND($A72&lt;&gt;"",N(S40)&gt;0),9.99,""),S40/S8)</f>
        <v/>
      </c>
      <c r="T72" s="25">
        <f>IF(OR($A72="",N(T8)=0),IF(AND($A72&lt;&gt;"",N(T40)&gt;0),9.99,""),T40/T8)</f>
        <v/>
      </c>
      <c r="U72" s="25">
        <f>IF(OR($A72="",N(U8)=0),IF(AND($A72&lt;&gt;"",N(U40)&gt;0),9.99,""),U40/U8)</f>
        <v/>
      </c>
      <c r="V72" s="25">
        <f>IF(OR($A72="",N(V8)=0),IF(AND($A72&lt;&gt;"",N(V40)&gt;0),9.99,""),V40/V8)</f>
        <v/>
      </c>
      <c r="W72" s="25">
        <f>IF(OR($A72="",N(W8)=0),IF(AND($A72&lt;&gt;"",N(W40)&gt;0),9.99,""),W40/W8)</f>
        <v/>
      </c>
      <c r="X72" s="25">
        <f>IF(OR($A72="",N(X8)=0),IF(AND($A72&lt;&gt;"",N(X40)&gt;0),9.99,""),X40/X8)</f>
        <v/>
      </c>
      <c r="Y72" s="25">
        <f>IF(OR($A72="",N(Y8)=0),IF(AND($A72&lt;&gt;"",N(Y40)&gt;0),9.99,""),Y40/Y8)</f>
        <v/>
      </c>
      <c r="Z72" s="25">
        <f>IF(OR($A72="",N(Z8)=0),IF(AND($A72&lt;&gt;"",N(Z40)&gt;0),9.99,""),Z40/Z8)</f>
        <v/>
      </c>
      <c r="AA72" s="25">
        <f>IF(OR($A72="",N(AA8)=0),IF(AND($A72&lt;&gt;"",N(AA40)&gt;0),9.99,""),AA40/AA8)</f>
        <v/>
      </c>
      <c r="AB72" s="25">
        <f>IF(OR($A72="",N(AB8)=0),IF(AND($A72&lt;&gt;"",N(AB40)&gt;0),9.99,""),AB40/AB8)</f>
        <v/>
      </c>
    </row>
    <row r="73">
      <c r="A73" s="15">
        <f>IF(Personas!$A$7="","",Personas!$A$7)</f>
        <v/>
      </c>
      <c r="B73" s="15">
        <f>IF(Personas!$A$7="","",Personas!$B$7)</f>
        <v/>
      </c>
      <c r="C73" s="25">
        <f>IF(OR($A73="",N(C9)=0),IF(AND($A73&lt;&gt;"",N(C41)&gt;0),9.99,""),C41/C9)</f>
        <v/>
      </c>
      <c r="D73" s="25">
        <f>IF(OR($A73="",N(D9)=0),IF(AND($A73&lt;&gt;"",N(D41)&gt;0),9.99,""),D41/D9)</f>
        <v/>
      </c>
      <c r="E73" s="25">
        <f>IF(OR($A73="",N(E9)=0),IF(AND($A73&lt;&gt;"",N(E41)&gt;0),9.99,""),E41/E9)</f>
        <v/>
      </c>
      <c r="F73" s="25">
        <f>IF(OR($A73="",N(F9)=0),IF(AND($A73&lt;&gt;"",N(F41)&gt;0),9.99,""),F41/F9)</f>
        <v/>
      </c>
      <c r="G73" s="25">
        <f>IF(OR($A73="",N(G9)=0),IF(AND($A73&lt;&gt;"",N(G41)&gt;0),9.99,""),G41/G9)</f>
        <v/>
      </c>
      <c r="H73" s="25">
        <f>IF(OR($A73="",N(H9)=0),IF(AND($A73&lt;&gt;"",N(H41)&gt;0),9.99,""),H41/H9)</f>
        <v/>
      </c>
      <c r="I73" s="25">
        <f>IF(OR($A73="",N(I9)=0),IF(AND($A73&lt;&gt;"",N(I41)&gt;0),9.99,""),I41/I9)</f>
        <v/>
      </c>
      <c r="J73" s="25">
        <f>IF(OR($A73="",N(J9)=0),IF(AND($A73&lt;&gt;"",N(J41)&gt;0),9.99,""),J41/J9)</f>
        <v/>
      </c>
      <c r="K73" s="25">
        <f>IF(OR($A73="",N(K9)=0),IF(AND($A73&lt;&gt;"",N(K41)&gt;0),9.99,""),K41/K9)</f>
        <v/>
      </c>
      <c r="L73" s="25">
        <f>IF(OR($A73="",N(L9)=0),IF(AND($A73&lt;&gt;"",N(L41)&gt;0),9.99,""),L41/L9)</f>
        <v/>
      </c>
      <c r="M73" s="25">
        <f>IF(OR($A73="",N(M9)=0),IF(AND($A73&lt;&gt;"",N(M41)&gt;0),9.99,""),M41/M9)</f>
        <v/>
      </c>
      <c r="N73" s="25">
        <f>IF(OR($A73="",N(N9)=0),IF(AND($A73&lt;&gt;"",N(N41)&gt;0),9.99,""),N41/N9)</f>
        <v/>
      </c>
      <c r="O73" s="25">
        <f>IF(OR($A73="",N(O9)=0),IF(AND($A73&lt;&gt;"",N(O41)&gt;0),9.99,""),O41/O9)</f>
        <v/>
      </c>
      <c r="P73" s="25">
        <f>IF(OR($A73="",N(P9)=0),IF(AND($A73&lt;&gt;"",N(P41)&gt;0),9.99,""),P41/P9)</f>
        <v/>
      </c>
      <c r="Q73" s="25">
        <f>IF(OR($A73="",N(Q9)=0),IF(AND($A73&lt;&gt;"",N(Q41)&gt;0),9.99,""),Q41/Q9)</f>
        <v/>
      </c>
      <c r="R73" s="25">
        <f>IF(OR($A73="",N(R9)=0),IF(AND($A73&lt;&gt;"",N(R41)&gt;0),9.99,""),R41/R9)</f>
        <v/>
      </c>
      <c r="S73" s="25">
        <f>IF(OR($A73="",N(S9)=0),IF(AND($A73&lt;&gt;"",N(S41)&gt;0),9.99,""),S41/S9)</f>
        <v/>
      </c>
      <c r="T73" s="25">
        <f>IF(OR($A73="",N(T9)=0),IF(AND($A73&lt;&gt;"",N(T41)&gt;0),9.99,""),T41/T9)</f>
        <v/>
      </c>
      <c r="U73" s="25">
        <f>IF(OR($A73="",N(U9)=0),IF(AND($A73&lt;&gt;"",N(U41)&gt;0),9.99,""),U41/U9)</f>
        <v/>
      </c>
      <c r="V73" s="25">
        <f>IF(OR($A73="",N(V9)=0),IF(AND($A73&lt;&gt;"",N(V41)&gt;0),9.99,""),V41/V9)</f>
        <v/>
      </c>
      <c r="W73" s="25">
        <f>IF(OR($A73="",N(W9)=0),IF(AND($A73&lt;&gt;"",N(W41)&gt;0),9.99,""),W41/W9)</f>
        <v/>
      </c>
      <c r="X73" s="25">
        <f>IF(OR($A73="",N(X9)=0),IF(AND($A73&lt;&gt;"",N(X41)&gt;0),9.99,""),X41/X9)</f>
        <v/>
      </c>
      <c r="Y73" s="25">
        <f>IF(OR($A73="",N(Y9)=0),IF(AND($A73&lt;&gt;"",N(Y41)&gt;0),9.99,""),Y41/Y9)</f>
        <v/>
      </c>
      <c r="Z73" s="25">
        <f>IF(OR($A73="",N(Z9)=0),IF(AND($A73&lt;&gt;"",N(Z41)&gt;0),9.99,""),Z41/Z9)</f>
        <v/>
      </c>
      <c r="AA73" s="25">
        <f>IF(OR($A73="",N(AA9)=0),IF(AND($A73&lt;&gt;"",N(AA41)&gt;0),9.99,""),AA41/AA9)</f>
        <v/>
      </c>
      <c r="AB73" s="25">
        <f>IF(OR($A73="",N(AB9)=0),IF(AND($A73&lt;&gt;"",N(AB41)&gt;0),9.99,""),AB41/AB9)</f>
        <v/>
      </c>
    </row>
    <row r="74">
      <c r="A74" s="15">
        <f>IF(Personas!$A$8="","",Personas!$A$8)</f>
        <v/>
      </c>
      <c r="B74" s="15">
        <f>IF(Personas!$A$8="","",Personas!$B$8)</f>
        <v/>
      </c>
      <c r="C74" s="25">
        <f>IF(OR($A74="",N(C10)=0),IF(AND($A74&lt;&gt;"",N(C42)&gt;0),9.99,""),C42/C10)</f>
        <v/>
      </c>
      <c r="D74" s="25">
        <f>IF(OR($A74="",N(D10)=0),IF(AND($A74&lt;&gt;"",N(D42)&gt;0),9.99,""),D42/D10)</f>
        <v/>
      </c>
      <c r="E74" s="25">
        <f>IF(OR($A74="",N(E10)=0),IF(AND($A74&lt;&gt;"",N(E42)&gt;0),9.99,""),E42/E10)</f>
        <v/>
      </c>
      <c r="F74" s="25">
        <f>IF(OR($A74="",N(F10)=0),IF(AND($A74&lt;&gt;"",N(F42)&gt;0),9.99,""),F42/F10)</f>
        <v/>
      </c>
      <c r="G74" s="25">
        <f>IF(OR($A74="",N(G10)=0),IF(AND($A74&lt;&gt;"",N(G42)&gt;0),9.99,""),G42/G10)</f>
        <v/>
      </c>
      <c r="H74" s="25">
        <f>IF(OR($A74="",N(H10)=0),IF(AND($A74&lt;&gt;"",N(H42)&gt;0),9.99,""),H42/H10)</f>
        <v/>
      </c>
      <c r="I74" s="25">
        <f>IF(OR($A74="",N(I10)=0),IF(AND($A74&lt;&gt;"",N(I42)&gt;0),9.99,""),I42/I10)</f>
        <v/>
      </c>
      <c r="J74" s="25">
        <f>IF(OR($A74="",N(J10)=0),IF(AND($A74&lt;&gt;"",N(J42)&gt;0),9.99,""),J42/J10)</f>
        <v/>
      </c>
      <c r="K74" s="25">
        <f>IF(OR($A74="",N(K10)=0),IF(AND($A74&lt;&gt;"",N(K42)&gt;0),9.99,""),K42/K10)</f>
        <v/>
      </c>
      <c r="L74" s="25">
        <f>IF(OR($A74="",N(L10)=0),IF(AND($A74&lt;&gt;"",N(L42)&gt;0),9.99,""),L42/L10)</f>
        <v/>
      </c>
      <c r="M74" s="25">
        <f>IF(OR($A74="",N(M10)=0),IF(AND($A74&lt;&gt;"",N(M42)&gt;0),9.99,""),M42/M10)</f>
        <v/>
      </c>
      <c r="N74" s="25">
        <f>IF(OR($A74="",N(N10)=0),IF(AND($A74&lt;&gt;"",N(N42)&gt;0),9.99,""),N42/N10)</f>
        <v/>
      </c>
      <c r="O74" s="25">
        <f>IF(OR($A74="",N(O10)=0),IF(AND($A74&lt;&gt;"",N(O42)&gt;0),9.99,""),O42/O10)</f>
        <v/>
      </c>
      <c r="P74" s="25">
        <f>IF(OR($A74="",N(P10)=0),IF(AND($A74&lt;&gt;"",N(P42)&gt;0),9.99,""),P42/P10)</f>
        <v/>
      </c>
      <c r="Q74" s="25">
        <f>IF(OR($A74="",N(Q10)=0),IF(AND($A74&lt;&gt;"",N(Q42)&gt;0),9.99,""),Q42/Q10)</f>
        <v/>
      </c>
      <c r="R74" s="25">
        <f>IF(OR($A74="",N(R10)=0),IF(AND($A74&lt;&gt;"",N(R42)&gt;0),9.99,""),R42/R10)</f>
        <v/>
      </c>
      <c r="S74" s="25">
        <f>IF(OR($A74="",N(S10)=0),IF(AND($A74&lt;&gt;"",N(S42)&gt;0),9.99,""),S42/S10)</f>
        <v/>
      </c>
      <c r="T74" s="25">
        <f>IF(OR($A74="",N(T10)=0),IF(AND($A74&lt;&gt;"",N(T42)&gt;0),9.99,""),T42/T10)</f>
        <v/>
      </c>
      <c r="U74" s="25">
        <f>IF(OR($A74="",N(U10)=0),IF(AND($A74&lt;&gt;"",N(U42)&gt;0),9.99,""),U42/U10)</f>
        <v/>
      </c>
      <c r="V74" s="25">
        <f>IF(OR($A74="",N(V10)=0),IF(AND($A74&lt;&gt;"",N(V42)&gt;0),9.99,""),V42/V10)</f>
        <v/>
      </c>
      <c r="W74" s="25">
        <f>IF(OR($A74="",N(W10)=0),IF(AND($A74&lt;&gt;"",N(W42)&gt;0),9.99,""),W42/W10)</f>
        <v/>
      </c>
      <c r="X74" s="25">
        <f>IF(OR($A74="",N(X10)=0),IF(AND($A74&lt;&gt;"",N(X42)&gt;0),9.99,""),X42/X10)</f>
        <v/>
      </c>
      <c r="Y74" s="25">
        <f>IF(OR($A74="",N(Y10)=0),IF(AND($A74&lt;&gt;"",N(Y42)&gt;0),9.99,""),Y42/Y10)</f>
        <v/>
      </c>
      <c r="Z74" s="25">
        <f>IF(OR($A74="",N(Z10)=0),IF(AND($A74&lt;&gt;"",N(Z42)&gt;0),9.99,""),Z42/Z10)</f>
        <v/>
      </c>
      <c r="AA74" s="25">
        <f>IF(OR($A74="",N(AA10)=0),IF(AND($A74&lt;&gt;"",N(AA42)&gt;0),9.99,""),AA42/AA10)</f>
        <v/>
      </c>
      <c r="AB74" s="25">
        <f>IF(OR($A74="",N(AB10)=0),IF(AND($A74&lt;&gt;"",N(AB42)&gt;0),9.99,""),AB42/AB10)</f>
        <v/>
      </c>
    </row>
    <row r="75">
      <c r="A75" s="15">
        <f>IF(Personas!$A$9="","",Personas!$A$9)</f>
        <v/>
      </c>
      <c r="B75" s="15">
        <f>IF(Personas!$A$9="","",Personas!$B$9)</f>
        <v/>
      </c>
      <c r="C75" s="25">
        <f>IF(OR($A75="",N(C11)=0),IF(AND($A75&lt;&gt;"",N(C43)&gt;0),9.99,""),C43/C11)</f>
        <v/>
      </c>
      <c r="D75" s="25">
        <f>IF(OR($A75="",N(D11)=0),IF(AND($A75&lt;&gt;"",N(D43)&gt;0),9.99,""),D43/D11)</f>
        <v/>
      </c>
      <c r="E75" s="25">
        <f>IF(OR($A75="",N(E11)=0),IF(AND($A75&lt;&gt;"",N(E43)&gt;0),9.99,""),E43/E11)</f>
        <v/>
      </c>
      <c r="F75" s="25">
        <f>IF(OR($A75="",N(F11)=0),IF(AND($A75&lt;&gt;"",N(F43)&gt;0),9.99,""),F43/F11)</f>
        <v/>
      </c>
      <c r="G75" s="25">
        <f>IF(OR($A75="",N(G11)=0),IF(AND($A75&lt;&gt;"",N(G43)&gt;0),9.99,""),G43/G11)</f>
        <v/>
      </c>
      <c r="H75" s="25">
        <f>IF(OR($A75="",N(H11)=0),IF(AND($A75&lt;&gt;"",N(H43)&gt;0),9.99,""),H43/H11)</f>
        <v/>
      </c>
      <c r="I75" s="25">
        <f>IF(OR($A75="",N(I11)=0),IF(AND($A75&lt;&gt;"",N(I43)&gt;0),9.99,""),I43/I11)</f>
        <v/>
      </c>
      <c r="J75" s="25">
        <f>IF(OR($A75="",N(J11)=0),IF(AND($A75&lt;&gt;"",N(J43)&gt;0),9.99,""),J43/J11)</f>
        <v/>
      </c>
      <c r="K75" s="25">
        <f>IF(OR($A75="",N(K11)=0),IF(AND($A75&lt;&gt;"",N(K43)&gt;0),9.99,""),K43/K11)</f>
        <v/>
      </c>
      <c r="L75" s="25">
        <f>IF(OR($A75="",N(L11)=0),IF(AND($A75&lt;&gt;"",N(L43)&gt;0),9.99,""),L43/L11)</f>
        <v/>
      </c>
      <c r="M75" s="25">
        <f>IF(OR($A75="",N(M11)=0),IF(AND($A75&lt;&gt;"",N(M43)&gt;0),9.99,""),M43/M11)</f>
        <v/>
      </c>
      <c r="N75" s="25">
        <f>IF(OR($A75="",N(N11)=0),IF(AND($A75&lt;&gt;"",N(N43)&gt;0),9.99,""),N43/N11)</f>
        <v/>
      </c>
      <c r="O75" s="25">
        <f>IF(OR($A75="",N(O11)=0),IF(AND($A75&lt;&gt;"",N(O43)&gt;0),9.99,""),O43/O11)</f>
        <v/>
      </c>
      <c r="P75" s="25">
        <f>IF(OR($A75="",N(P11)=0),IF(AND($A75&lt;&gt;"",N(P43)&gt;0),9.99,""),P43/P11)</f>
        <v/>
      </c>
      <c r="Q75" s="25">
        <f>IF(OR($A75="",N(Q11)=0),IF(AND($A75&lt;&gt;"",N(Q43)&gt;0),9.99,""),Q43/Q11)</f>
        <v/>
      </c>
      <c r="R75" s="25">
        <f>IF(OR($A75="",N(R11)=0),IF(AND($A75&lt;&gt;"",N(R43)&gt;0),9.99,""),R43/R11)</f>
        <v/>
      </c>
      <c r="S75" s="25">
        <f>IF(OR($A75="",N(S11)=0),IF(AND($A75&lt;&gt;"",N(S43)&gt;0),9.99,""),S43/S11)</f>
        <v/>
      </c>
      <c r="T75" s="25">
        <f>IF(OR($A75="",N(T11)=0),IF(AND($A75&lt;&gt;"",N(T43)&gt;0),9.99,""),T43/T11)</f>
        <v/>
      </c>
      <c r="U75" s="25">
        <f>IF(OR($A75="",N(U11)=0),IF(AND($A75&lt;&gt;"",N(U43)&gt;0),9.99,""),U43/U11)</f>
        <v/>
      </c>
      <c r="V75" s="25">
        <f>IF(OR($A75="",N(V11)=0),IF(AND($A75&lt;&gt;"",N(V43)&gt;0),9.99,""),V43/V11)</f>
        <v/>
      </c>
      <c r="W75" s="25">
        <f>IF(OR($A75="",N(W11)=0),IF(AND($A75&lt;&gt;"",N(W43)&gt;0),9.99,""),W43/W11)</f>
        <v/>
      </c>
      <c r="X75" s="25">
        <f>IF(OR($A75="",N(X11)=0),IF(AND($A75&lt;&gt;"",N(X43)&gt;0),9.99,""),X43/X11)</f>
        <v/>
      </c>
      <c r="Y75" s="25">
        <f>IF(OR($A75="",N(Y11)=0),IF(AND($A75&lt;&gt;"",N(Y43)&gt;0),9.99,""),Y43/Y11)</f>
        <v/>
      </c>
      <c r="Z75" s="25">
        <f>IF(OR($A75="",N(Z11)=0),IF(AND($A75&lt;&gt;"",N(Z43)&gt;0),9.99,""),Z43/Z11)</f>
        <v/>
      </c>
      <c r="AA75" s="25">
        <f>IF(OR($A75="",N(AA11)=0),IF(AND($A75&lt;&gt;"",N(AA43)&gt;0),9.99,""),AA43/AA11)</f>
        <v/>
      </c>
      <c r="AB75" s="25">
        <f>IF(OR($A75="",N(AB11)=0),IF(AND($A75&lt;&gt;"",N(AB43)&gt;0),9.99,""),AB43/AB11)</f>
        <v/>
      </c>
    </row>
    <row r="76">
      <c r="A76" s="15">
        <f>IF(Personas!$A$10="","",Personas!$A$10)</f>
        <v/>
      </c>
      <c r="B76" s="15">
        <f>IF(Personas!$A$10="","",Personas!$B$10)</f>
        <v/>
      </c>
      <c r="C76" s="25">
        <f>IF(OR($A76="",N(C12)=0),IF(AND($A76&lt;&gt;"",N(C44)&gt;0),9.99,""),C44/C12)</f>
        <v/>
      </c>
      <c r="D76" s="25">
        <f>IF(OR($A76="",N(D12)=0),IF(AND($A76&lt;&gt;"",N(D44)&gt;0),9.99,""),D44/D12)</f>
        <v/>
      </c>
      <c r="E76" s="25">
        <f>IF(OR($A76="",N(E12)=0),IF(AND($A76&lt;&gt;"",N(E44)&gt;0),9.99,""),E44/E12)</f>
        <v/>
      </c>
      <c r="F76" s="25">
        <f>IF(OR($A76="",N(F12)=0),IF(AND($A76&lt;&gt;"",N(F44)&gt;0),9.99,""),F44/F12)</f>
        <v/>
      </c>
      <c r="G76" s="25">
        <f>IF(OR($A76="",N(G12)=0),IF(AND($A76&lt;&gt;"",N(G44)&gt;0),9.99,""),G44/G12)</f>
        <v/>
      </c>
      <c r="H76" s="25">
        <f>IF(OR($A76="",N(H12)=0),IF(AND($A76&lt;&gt;"",N(H44)&gt;0),9.99,""),H44/H12)</f>
        <v/>
      </c>
      <c r="I76" s="25">
        <f>IF(OR($A76="",N(I12)=0),IF(AND($A76&lt;&gt;"",N(I44)&gt;0),9.99,""),I44/I12)</f>
        <v/>
      </c>
      <c r="J76" s="25">
        <f>IF(OR($A76="",N(J12)=0),IF(AND($A76&lt;&gt;"",N(J44)&gt;0),9.99,""),J44/J12)</f>
        <v/>
      </c>
      <c r="K76" s="25">
        <f>IF(OR($A76="",N(K12)=0),IF(AND($A76&lt;&gt;"",N(K44)&gt;0),9.99,""),K44/K12)</f>
        <v/>
      </c>
      <c r="L76" s="25">
        <f>IF(OR($A76="",N(L12)=0),IF(AND($A76&lt;&gt;"",N(L44)&gt;0),9.99,""),L44/L12)</f>
        <v/>
      </c>
      <c r="M76" s="25">
        <f>IF(OR($A76="",N(M12)=0),IF(AND($A76&lt;&gt;"",N(M44)&gt;0),9.99,""),M44/M12)</f>
        <v/>
      </c>
      <c r="N76" s="25">
        <f>IF(OR($A76="",N(N12)=0),IF(AND($A76&lt;&gt;"",N(N44)&gt;0),9.99,""),N44/N12)</f>
        <v/>
      </c>
      <c r="O76" s="25">
        <f>IF(OR($A76="",N(O12)=0),IF(AND($A76&lt;&gt;"",N(O44)&gt;0),9.99,""),O44/O12)</f>
        <v/>
      </c>
      <c r="P76" s="25">
        <f>IF(OR($A76="",N(P12)=0),IF(AND($A76&lt;&gt;"",N(P44)&gt;0),9.99,""),P44/P12)</f>
        <v/>
      </c>
      <c r="Q76" s="25">
        <f>IF(OR($A76="",N(Q12)=0),IF(AND($A76&lt;&gt;"",N(Q44)&gt;0),9.99,""),Q44/Q12)</f>
        <v/>
      </c>
      <c r="R76" s="25">
        <f>IF(OR($A76="",N(R12)=0),IF(AND($A76&lt;&gt;"",N(R44)&gt;0),9.99,""),R44/R12)</f>
        <v/>
      </c>
      <c r="S76" s="25">
        <f>IF(OR($A76="",N(S12)=0),IF(AND($A76&lt;&gt;"",N(S44)&gt;0),9.99,""),S44/S12)</f>
        <v/>
      </c>
      <c r="T76" s="25">
        <f>IF(OR($A76="",N(T12)=0),IF(AND($A76&lt;&gt;"",N(T44)&gt;0),9.99,""),T44/T12)</f>
        <v/>
      </c>
      <c r="U76" s="25">
        <f>IF(OR($A76="",N(U12)=0),IF(AND($A76&lt;&gt;"",N(U44)&gt;0),9.99,""),U44/U12)</f>
        <v/>
      </c>
      <c r="V76" s="25">
        <f>IF(OR($A76="",N(V12)=0),IF(AND($A76&lt;&gt;"",N(V44)&gt;0),9.99,""),V44/V12)</f>
        <v/>
      </c>
      <c r="W76" s="25">
        <f>IF(OR($A76="",N(W12)=0),IF(AND($A76&lt;&gt;"",N(W44)&gt;0),9.99,""),W44/W12)</f>
        <v/>
      </c>
      <c r="X76" s="25">
        <f>IF(OR($A76="",N(X12)=0),IF(AND($A76&lt;&gt;"",N(X44)&gt;0),9.99,""),X44/X12)</f>
        <v/>
      </c>
      <c r="Y76" s="25">
        <f>IF(OR($A76="",N(Y12)=0),IF(AND($A76&lt;&gt;"",N(Y44)&gt;0),9.99,""),Y44/Y12)</f>
        <v/>
      </c>
      <c r="Z76" s="25">
        <f>IF(OR($A76="",N(Z12)=0),IF(AND($A76&lt;&gt;"",N(Z44)&gt;0),9.99,""),Z44/Z12)</f>
        <v/>
      </c>
      <c r="AA76" s="25">
        <f>IF(OR($A76="",N(AA12)=0),IF(AND($A76&lt;&gt;"",N(AA44)&gt;0),9.99,""),AA44/AA12)</f>
        <v/>
      </c>
      <c r="AB76" s="25">
        <f>IF(OR($A76="",N(AB12)=0),IF(AND($A76&lt;&gt;"",N(AB44)&gt;0),9.99,""),AB44/AB12)</f>
        <v/>
      </c>
    </row>
    <row r="77">
      <c r="A77" s="15">
        <f>IF(Personas!$A$11="","",Personas!$A$11)</f>
        <v/>
      </c>
      <c r="B77" s="15">
        <f>IF(Personas!$A$11="","",Personas!$B$11)</f>
        <v/>
      </c>
      <c r="C77" s="25">
        <f>IF(OR($A77="",N(C13)=0),IF(AND($A77&lt;&gt;"",N(C45)&gt;0),9.99,""),C45/C13)</f>
        <v/>
      </c>
      <c r="D77" s="25">
        <f>IF(OR($A77="",N(D13)=0),IF(AND($A77&lt;&gt;"",N(D45)&gt;0),9.99,""),D45/D13)</f>
        <v/>
      </c>
      <c r="E77" s="25">
        <f>IF(OR($A77="",N(E13)=0),IF(AND($A77&lt;&gt;"",N(E45)&gt;0),9.99,""),E45/E13)</f>
        <v/>
      </c>
      <c r="F77" s="25">
        <f>IF(OR($A77="",N(F13)=0),IF(AND($A77&lt;&gt;"",N(F45)&gt;0),9.99,""),F45/F13)</f>
        <v/>
      </c>
      <c r="G77" s="25">
        <f>IF(OR($A77="",N(G13)=0),IF(AND($A77&lt;&gt;"",N(G45)&gt;0),9.99,""),G45/G13)</f>
        <v/>
      </c>
      <c r="H77" s="25">
        <f>IF(OR($A77="",N(H13)=0),IF(AND($A77&lt;&gt;"",N(H45)&gt;0),9.99,""),H45/H13)</f>
        <v/>
      </c>
      <c r="I77" s="25">
        <f>IF(OR($A77="",N(I13)=0),IF(AND($A77&lt;&gt;"",N(I45)&gt;0),9.99,""),I45/I13)</f>
        <v/>
      </c>
      <c r="J77" s="25">
        <f>IF(OR($A77="",N(J13)=0),IF(AND($A77&lt;&gt;"",N(J45)&gt;0),9.99,""),J45/J13)</f>
        <v/>
      </c>
      <c r="K77" s="25">
        <f>IF(OR($A77="",N(K13)=0),IF(AND($A77&lt;&gt;"",N(K45)&gt;0),9.99,""),K45/K13)</f>
        <v/>
      </c>
      <c r="L77" s="25">
        <f>IF(OR($A77="",N(L13)=0),IF(AND($A77&lt;&gt;"",N(L45)&gt;0),9.99,""),L45/L13)</f>
        <v/>
      </c>
      <c r="M77" s="25">
        <f>IF(OR($A77="",N(M13)=0),IF(AND($A77&lt;&gt;"",N(M45)&gt;0),9.99,""),M45/M13)</f>
        <v/>
      </c>
      <c r="N77" s="25">
        <f>IF(OR($A77="",N(N13)=0),IF(AND($A77&lt;&gt;"",N(N45)&gt;0),9.99,""),N45/N13)</f>
        <v/>
      </c>
      <c r="O77" s="25">
        <f>IF(OR($A77="",N(O13)=0),IF(AND($A77&lt;&gt;"",N(O45)&gt;0),9.99,""),O45/O13)</f>
        <v/>
      </c>
      <c r="P77" s="25">
        <f>IF(OR($A77="",N(P13)=0),IF(AND($A77&lt;&gt;"",N(P45)&gt;0),9.99,""),P45/P13)</f>
        <v/>
      </c>
      <c r="Q77" s="25">
        <f>IF(OR($A77="",N(Q13)=0),IF(AND($A77&lt;&gt;"",N(Q45)&gt;0),9.99,""),Q45/Q13)</f>
        <v/>
      </c>
      <c r="R77" s="25">
        <f>IF(OR($A77="",N(R13)=0),IF(AND($A77&lt;&gt;"",N(R45)&gt;0),9.99,""),R45/R13)</f>
        <v/>
      </c>
      <c r="S77" s="25">
        <f>IF(OR($A77="",N(S13)=0),IF(AND($A77&lt;&gt;"",N(S45)&gt;0),9.99,""),S45/S13)</f>
        <v/>
      </c>
      <c r="T77" s="25">
        <f>IF(OR($A77="",N(T13)=0),IF(AND($A77&lt;&gt;"",N(T45)&gt;0),9.99,""),T45/T13)</f>
        <v/>
      </c>
      <c r="U77" s="25">
        <f>IF(OR($A77="",N(U13)=0),IF(AND($A77&lt;&gt;"",N(U45)&gt;0),9.99,""),U45/U13)</f>
        <v/>
      </c>
      <c r="V77" s="25">
        <f>IF(OR($A77="",N(V13)=0),IF(AND($A77&lt;&gt;"",N(V45)&gt;0),9.99,""),V45/V13)</f>
        <v/>
      </c>
      <c r="W77" s="25">
        <f>IF(OR($A77="",N(W13)=0),IF(AND($A77&lt;&gt;"",N(W45)&gt;0),9.99,""),W45/W13)</f>
        <v/>
      </c>
      <c r="X77" s="25">
        <f>IF(OR($A77="",N(X13)=0),IF(AND($A77&lt;&gt;"",N(X45)&gt;0),9.99,""),X45/X13)</f>
        <v/>
      </c>
      <c r="Y77" s="25">
        <f>IF(OR($A77="",N(Y13)=0),IF(AND($A77&lt;&gt;"",N(Y45)&gt;0),9.99,""),Y45/Y13)</f>
        <v/>
      </c>
      <c r="Z77" s="25">
        <f>IF(OR($A77="",N(Z13)=0),IF(AND($A77&lt;&gt;"",N(Z45)&gt;0),9.99,""),Z45/Z13)</f>
        <v/>
      </c>
      <c r="AA77" s="25">
        <f>IF(OR($A77="",N(AA13)=0),IF(AND($A77&lt;&gt;"",N(AA45)&gt;0),9.99,""),AA45/AA13)</f>
        <v/>
      </c>
      <c r="AB77" s="25">
        <f>IF(OR($A77="",N(AB13)=0),IF(AND($A77&lt;&gt;"",N(AB45)&gt;0),9.99,""),AB45/AB13)</f>
        <v/>
      </c>
    </row>
    <row r="78">
      <c r="A78" s="15">
        <f>IF(Personas!$A$12="","",Personas!$A$12)</f>
        <v/>
      </c>
      <c r="B78" s="15">
        <f>IF(Personas!$A$12="","",Personas!$B$12)</f>
        <v/>
      </c>
      <c r="C78" s="25">
        <f>IF(OR($A78="",N(C14)=0),IF(AND($A78&lt;&gt;"",N(C46)&gt;0),9.99,""),C46/C14)</f>
        <v/>
      </c>
      <c r="D78" s="25">
        <f>IF(OR($A78="",N(D14)=0),IF(AND($A78&lt;&gt;"",N(D46)&gt;0),9.99,""),D46/D14)</f>
        <v/>
      </c>
      <c r="E78" s="25">
        <f>IF(OR($A78="",N(E14)=0),IF(AND($A78&lt;&gt;"",N(E46)&gt;0),9.99,""),E46/E14)</f>
        <v/>
      </c>
      <c r="F78" s="25">
        <f>IF(OR($A78="",N(F14)=0),IF(AND($A78&lt;&gt;"",N(F46)&gt;0),9.99,""),F46/F14)</f>
        <v/>
      </c>
      <c r="G78" s="25">
        <f>IF(OR($A78="",N(G14)=0),IF(AND($A78&lt;&gt;"",N(G46)&gt;0),9.99,""),G46/G14)</f>
        <v/>
      </c>
      <c r="H78" s="25">
        <f>IF(OR($A78="",N(H14)=0),IF(AND($A78&lt;&gt;"",N(H46)&gt;0),9.99,""),H46/H14)</f>
        <v/>
      </c>
      <c r="I78" s="25">
        <f>IF(OR($A78="",N(I14)=0),IF(AND($A78&lt;&gt;"",N(I46)&gt;0),9.99,""),I46/I14)</f>
        <v/>
      </c>
      <c r="J78" s="25">
        <f>IF(OR($A78="",N(J14)=0),IF(AND($A78&lt;&gt;"",N(J46)&gt;0),9.99,""),J46/J14)</f>
        <v/>
      </c>
      <c r="K78" s="25">
        <f>IF(OR($A78="",N(K14)=0),IF(AND($A78&lt;&gt;"",N(K46)&gt;0),9.99,""),K46/K14)</f>
        <v/>
      </c>
      <c r="L78" s="25">
        <f>IF(OR($A78="",N(L14)=0),IF(AND($A78&lt;&gt;"",N(L46)&gt;0),9.99,""),L46/L14)</f>
        <v/>
      </c>
      <c r="M78" s="25">
        <f>IF(OR($A78="",N(M14)=0),IF(AND($A78&lt;&gt;"",N(M46)&gt;0),9.99,""),M46/M14)</f>
        <v/>
      </c>
      <c r="N78" s="25">
        <f>IF(OR($A78="",N(N14)=0),IF(AND($A78&lt;&gt;"",N(N46)&gt;0),9.99,""),N46/N14)</f>
        <v/>
      </c>
      <c r="O78" s="25">
        <f>IF(OR($A78="",N(O14)=0),IF(AND($A78&lt;&gt;"",N(O46)&gt;0),9.99,""),O46/O14)</f>
        <v/>
      </c>
      <c r="P78" s="25">
        <f>IF(OR($A78="",N(P14)=0),IF(AND($A78&lt;&gt;"",N(P46)&gt;0),9.99,""),P46/P14)</f>
        <v/>
      </c>
      <c r="Q78" s="25">
        <f>IF(OR($A78="",N(Q14)=0),IF(AND($A78&lt;&gt;"",N(Q46)&gt;0),9.99,""),Q46/Q14)</f>
        <v/>
      </c>
      <c r="R78" s="25">
        <f>IF(OR($A78="",N(R14)=0),IF(AND($A78&lt;&gt;"",N(R46)&gt;0),9.99,""),R46/R14)</f>
        <v/>
      </c>
      <c r="S78" s="25">
        <f>IF(OR($A78="",N(S14)=0),IF(AND($A78&lt;&gt;"",N(S46)&gt;0),9.99,""),S46/S14)</f>
        <v/>
      </c>
      <c r="T78" s="25">
        <f>IF(OR($A78="",N(T14)=0),IF(AND($A78&lt;&gt;"",N(T46)&gt;0),9.99,""),T46/T14)</f>
        <v/>
      </c>
      <c r="U78" s="25">
        <f>IF(OR($A78="",N(U14)=0),IF(AND($A78&lt;&gt;"",N(U46)&gt;0),9.99,""),U46/U14)</f>
        <v/>
      </c>
      <c r="V78" s="25">
        <f>IF(OR($A78="",N(V14)=0),IF(AND($A78&lt;&gt;"",N(V46)&gt;0),9.99,""),V46/V14)</f>
        <v/>
      </c>
      <c r="W78" s="25">
        <f>IF(OR($A78="",N(W14)=0),IF(AND($A78&lt;&gt;"",N(W46)&gt;0),9.99,""),W46/W14)</f>
        <v/>
      </c>
      <c r="X78" s="25">
        <f>IF(OR($A78="",N(X14)=0),IF(AND($A78&lt;&gt;"",N(X46)&gt;0),9.99,""),X46/X14)</f>
        <v/>
      </c>
      <c r="Y78" s="25">
        <f>IF(OR($A78="",N(Y14)=0),IF(AND($A78&lt;&gt;"",N(Y46)&gt;0),9.99,""),Y46/Y14)</f>
        <v/>
      </c>
      <c r="Z78" s="25">
        <f>IF(OR($A78="",N(Z14)=0),IF(AND($A78&lt;&gt;"",N(Z46)&gt;0),9.99,""),Z46/Z14)</f>
        <v/>
      </c>
      <c r="AA78" s="25">
        <f>IF(OR($A78="",N(AA14)=0),IF(AND($A78&lt;&gt;"",N(AA46)&gt;0),9.99,""),AA46/AA14)</f>
        <v/>
      </c>
      <c r="AB78" s="25">
        <f>IF(OR($A78="",N(AB14)=0),IF(AND($A78&lt;&gt;"",N(AB46)&gt;0),9.99,""),AB46/AB14)</f>
        <v/>
      </c>
    </row>
    <row r="79">
      <c r="A79" s="15">
        <f>IF(Personas!$A$13="","",Personas!$A$13)</f>
        <v/>
      </c>
      <c r="B79" s="15">
        <f>IF(Personas!$A$13="","",Personas!$B$13)</f>
        <v/>
      </c>
      <c r="C79" s="25">
        <f>IF(OR($A79="",N(C15)=0),IF(AND($A79&lt;&gt;"",N(C47)&gt;0),9.99,""),C47/C15)</f>
        <v/>
      </c>
      <c r="D79" s="25">
        <f>IF(OR($A79="",N(D15)=0),IF(AND($A79&lt;&gt;"",N(D47)&gt;0),9.99,""),D47/D15)</f>
        <v/>
      </c>
      <c r="E79" s="25">
        <f>IF(OR($A79="",N(E15)=0),IF(AND($A79&lt;&gt;"",N(E47)&gt;0),9.99,""),E47/E15)</f>
        <v/>
      </c>
      <c r="F79" s="25">
        <f>IF(OR($A79="",N(F15)=0),IF(AND($A79&lt;&gt;"",N(F47)&gt;0),9.99,""),F47/F15)</f>
        <v/>
      </c>
      <c r="G79" s="25">
        <f>IF(OR($A79="",N(G15)=0),IF(AND($A79&lt;&gt;"",N(G47)&gt;0),9.99,""),G47/G15)</f>
        <v/>
      </c>
      <c r="H79" s="25">
        <f>IF(OR($A79="",N(H15)=0),IF(AND($A79&lt;&gt;"",N(H47)&gt;0),9.99,""),H47/H15)</f>
        <v/>
      </c>
      <c r="I79" s="25">
        <f>IF(OR($A79="",N(I15)=0),IF(AND($A79&lt;&gt;"",N(I47)&gt;0),9.99,""),I47/I15)</f>
        <v/>
      </c>
      <c r="J79" s="25">
        <f>IF(OR($A79="",N(J15)=0),IF(AND($A79&lt;&gt;"",N(J47)&gt;0),9.99,""),J47/J15)</f>
        <v/>
      </c>
      <c r="K79" s="25">
        <f>IF(OR($A79="",N(K15)=0),IF(AND($A79&lt;&gt;"",N(K47)&gt;0),9.99,""),K47/K15)</f>
        <v/>
      </c>
      <c r="L79" s="25">
        <f>IF(OR($A79="",N(L15)=0),IF(AND($A79&lt;&gt;"",N(L47)&gt;0),9.99,""),L47/L15)</f>
        <v/>
      </c>
      <c r="M79" s="25">
        <f>IF(OR($A79="",N(M15)=0),IF(AND($A79&lt;&gt;"",N(M47)&gt;0),9.99,""),M47/M15)</f>
        <v/>
      </c>
      <c r="N79" s="25">
        <f>IF(OR($A79="",N(N15)=0),IF(AND($A79&lt;&gt;"",N(N47)&gt;0),9.99,""),N47/N15)</f>
        <v/>
      </c>
      <c r="O79" s="25">
        <f>IF(OR($A79="",N(O15)=0),IF(AND($A79&lt;&gt;"",N(O47)&gt;0),9.99,""),O47/O15)</f>
        <v/>
      </c>
      <c r="P79" s="25">
        <f>IF(OR($A79="",N(P15)=0),IF(AND($A79&lt;&gt;"",N(P47)&gt;0),9.99,""),P47/P15)</f>
        <v/>
      </c>
      <c r="Q79" s="25">
        <f>IF(OR($A79="",N(Q15)=0),IF(AND($A79&lt;&gt;"",N(Q47)&gt;0),9.99,""),Q47/Q15)</f>
        <v/>
      </c>
      <c r="R79" s="25">
        <f>IF(OR($A79="",N(R15)=0),IF(AND($A79&lt;&gt;"",N(R47)&gt;0),9.99,""),R47/R15)</f>
        <v/>
      </c>
      <c r="S79" s="25">
        <f>IF(OR($A79="",N(S15)=0),IF(AND($A79&lt;&gt;"",N(S47)&gt;0),9.99,""),S47/S15)</f>
        <v/>
      </c>
      <c r="T79" s="25">
        <f>IF(OR($A79="",N(T15)=0),IF(AND($A79&lt;&gt;"",N(T47)&gt;0),9.99,""),T47/T15)</f>
        <v/>
      </c>
      <c r="U79" s="25">
        <f>IF(OR($A79="",N(U15)=0),IF(AND($A79&lt;&gt;"",N(U47)&gt;0),9.99,""),U47/U15)</f>
        <v/>
      </c>
      <c r="V79" s="25">
        <f>IF(OR($A79="",N(V15)=0),IF(AND($A79&lt;&gt;"",N(V47)&gt;0),9.99,""),V47/V15)</f>
        <v/>
      </c>
      <c r="W79" s="25">
        <f>IF(OR($A79="",N(W15)=0),IF(AND($A79&lt;&gt;"",N(W47)&gt;0),9.99,""),W47/W15)</f>
        <v/>
      </c>
      <c r="X79" s="25">
        <f>IF(OR($A79="",N(X15)=0),IF(AND($A79&lt;&gt;"",N(X47)&gt;0),9.99,""),X47/X15)</f>
        <v/>
      </c>
      <c r="Y79" s="25">
        <f>IF(OR($A79="",N(Y15)=0),IF(AND($A79&lt;&gt;"",N(Y47)&gt;0),9.99,""),Y47/Y15)</f>
        <v/>
      </c>
      <c r="Z79" s="25">
        <f>IF(OR($A79="",N(Z15)=0),IF(AND($A79&lt;&gt;"",N(Z47)&gt;0),9.99,""),Z47/Z15)</f>
        <v/>
      </c>
      <c r="AA79" s="25">
        <f>IF(OR($A79="",N(AA15)=0),IF(AND($A79&lt;&gt;"",N(AA47)&gt;0),9.99,""),AA47/AA15)</f>
        <v/>
      </c>
      <c r="AB79" s="25">
        <f>IF(OR($A79="",N(AB15)=0),IF(AND($A79&lt;&gt;"",N(AB47)&gt;0),9.99,""),AB47/AB15)</f>
        <v/>
      </c>
    </row>
    <row r="80">
      <c r="A80" s="15">
        <f>IF(Personas!$A$14="","",Personas!$A$14)</f>
        <v/>
      </c>
      <c r="B80" s="15">
        <f>IF(Personas!$A$14="","",Personas!$B$14)</f>
        <v/>
      </c>
      <c r="C80" s="25">
        <f>IF(OR($A80="",N(C16)=0),IF(AND($A80&lt;&gt;"",N(C48)&gt;0),9.99,""),C48/C16)</f>
        <v/>
      </c>
      <c r="D80" s="25">
        <f>IF(OR($A80="",N(D16)=0),IF(AND($A80&lt;&gt;"",N(D48)&gt;0),9.99,""),D48/D16)</f>
        <v/>
      </c>
      <c r="E80" s="25">
        <f>IF(OR($A80="",N(E16)=0),IF(AND($A80&lt;&gt;"",N(E48)&gt;0),9.99,""),E48/E16)</f>
        <v/>
      </c>
      <c r="F80" s="25">
        <f>IF(OR($A80="",N(F16)=0),IF(AND($A80&lt;&gt;"",N(F48)&gt;0),9.99,""),F48/F16)</f>
        <v/>
      </c>
      <c r="G80" s="25">
        <f>IF(OR($A80="",N(G16)=0),IF(AND($A80&lt;&gt;"",N(G48)&gt;0),9.99,""),G48/G16)</f>
        <v/>
      </c>
      <c r="H80" s="25">
        <f>IF(OR($A80="",N(H16)=0),IF(AND($A80&lt;&gt;"",N(H48)&gt;0),9.99,""),H48/H16)</f>
        <v/>
      </c>
      <c r="I80" s="25">
        <f>IF(OR($A80="",N(I16)=0),IF(AND($A80&lt;&gt;"",N(I48)&gt;0),9.99,""),I48/I16)</f>
        <v/>
      </c>
      <c r="J80" s="25">
        <f>IF(OR($A80="",N(J16)=0),IF(AND($A80&lt;&gt;"",N(J48)&gt;0),9.99,""),J48/J16)</f>
        <v/>
      </c>
      <c r="K80" s="25">
        <f>IF(OR($A80="",N(K16)=0),IF(AND($A80&lt;&gt;"",N(K48)&gt;0),9.99,""),K48/K16)</f>
        <v/>
      </c>
      <c r="L80" s="25">
        <f>IF(OR($A80="",N(L16)=0),IF(AND($A80&lt;&gt;"",N(L48)&gt;0),9.99,""),L48/L16)</f>
        <v/>
      </c>
      <c r="M80" s="25">
        <f>IF(OR($A80="",N(M16)=0),IF(AND($A80&lt;&gt;"",N(M48)&gt;0),9.99,""),M48/M16)</f>
        <v/>
      </c>
      <c r="N80" s="25">
        <f>IF(OR($A80="",N(N16)=0),IF(AND($A80&lt;&gt;"",N(N48)&gt;0),9.99,""),N48/N16)</f>
        <v/>
      </c>
      <c r="O80" s="25">
        <f>IF(OR($A80="",N(O16)=0),IF(AND($A80&lt;&gt;"",N(O48)&gt;0),9.99,""),O48/O16)</f>
        <v/>
      </c>
      <c r="P80" s="25">
        <f>IF(OR($A80="",N(P16)=0),IF(AND($A80&lt;&gt;"",N(P48)&gt;0),9.99,""),P48/P16)</f>
        <v/>
      </c>
      <c r="Q80" s="25">
        <f>IF(OR($A80="",N(Q16)=0),IF(AND($A80&lt;&gt;"",N(Q48)&gt;0),9.99,""),Q48/Q16)</f>
        <v/>
      </c>
      <c r="R80" s="25">
        <f>IF(OR($A80="",N(R16)=0),IF(AND($A80&lt;&gt;"",N(R48)&gt;0),9.99,""),R48/R16)</f>
        <v/>
      </c>
      <c r="S80" s="25">
        <f>IF(OR($A80="",N(S16)=0),IF(AND($A80&lt;&gt;"",N(S48)&gt;0),9.99,""),S48/S16)</f>
        <v/>
      </c>
      <c r="T80" s="25">
        <f>IF(OR($A80="",N(T16)=0),IF(AND($A80&lt;&gt;"",N(T48)&gt;0),9.99,""),T48/T16)</f>
        <v/>
      </c>
      <c r="U80" s="25">
        <f>IF(OR($A80="",N(U16)=0),IF(AND($A80&lt;&gt;"",N(U48)&gt;0),9.99,""),U48/U16)</f>
        <v/>
      </c>
      <c r="V80" s="25">
        <f>IF(OR($A80="",N(V16)=0),IF(AND($A80&lt;&gt;"",N(V48)&gt;0),9.99,""),V48/V16)</f>
        <v/>
      </c>
      <c r="W80" s="25">
        <f>IF(OR($A80="",N(W16)=0),IF(AND($A80&lt;&gt;"",N(W48)&gt;0),9.99,""),W48/W16)</f>
        <v/>
      </c>
      <c r="X80" s="25">
        <f>IF(OR($A80="",N(X16)=0),IF(AND($A80&lt;&gt;"",N(X48)&gt;0),9.99,""),X48/X16)</f>
        <v/>
      </c>
      <c r="Y80" s="25">
        <f>IF(OR($A80="",N(Y16)=0),IF(AND($A80&lt;&gt;"",N(Y48)&gt;0),9.99,""),Y48/Y16)</f>
        <v/>
      </c>
      <c r="Z80" s="25">
        <f>IF(OR($A80="",N(Z16)=0),IF(AND($A80&lt;&gt;"",N(Z48)&gt;0),9.99,""),Z48/Z16)</f>
        <v/>
      </c>
      <c r="AA80" s="25">
        <f>IF(OR($A80="",N(AA16)=0),IF(AND($A80&lt;&gt;"",N(AA48)&gt;0),9.99,""),AA48/AA16)</f>
        <v/>
      </c>
      <c r="AB80" s="25">
        <f>IF(OR($A80="",N(AB16)=0),IF(AND($A80&lt;&gt;"",N(AB48)&gt;0),9.99,""),AB48/AB16)</f>
        <v/>
      </c>
    </row>
    <row r="81">
      <c r="A81" s="15">
        <f>IF(Personas!$A$15="","",Personas!$A$15)</f>
        <v/>
      </c>
      <c r="B81" s="15">
        <f>IF(Personas!$A$15="","",Personas!$B$15)</f>
        <v/>
      </c>
      <c r="C81" s="25">
        <f>IF(OR($A81="",N(C17)=0),IF(AND($A81&lt;&gt;"",N(C49)&gt;0),9.99,""),C49/C17)</f>
        <v/>
      </c>
      <c r="D81" s="25">
        <f>IF(OR($A81="",N(D17)=0),IF(AND($A81&lt;&gt;"",N(D49)&gt;0),9.99,""),D49/D17)</f>
        <v/>
      </c>
      <c r="E81" s="25">
        <f>IF(OR($A81="",N(E17)=0),IF(AND($A81&lt;&gt;"",N(E49)&gt;0),9.99,""),E49/E17)</f>
        <v/>
      </c>
      <c r="F81" s="25">
        <f>IF(OR($A81="",N(F17)=0),IF(AND($A81&lt;&gt;"",N(F49)&gt;0),9.99,""),F49/F17)</f>
        <v/>
      </c>
      <c r="G81" s="25">
        <f>IF(OR($A81="",N(G17)=0),IF(AND($A81&lt;&gt;"",N(G49)&gt;0),9.99,""),G49/G17)</f>
        <v/>
      </c>
      <c r="H81" s="25">
        <f>IF(OR($A81="",N(H17)=0),IF(AND($A81&lt;&gt;"",N(H49)&gt;0),9.99,""),H49/H17)</f>
        <v/>
      </c>
      <c r="I81" s="25">
        <f>IF(OR($A81="",N(I17)=0),IF(AND($A81&lt;&gt;"",N(I49)&gt;0),9.99,""),I49/I17)</f>
        <v/>
      </c>
      <c r="J81" s="25">
        <f>IF(OR($A81="",N(J17)=0),IF(AND($A81&lt;&gt;"",N(J49)&gt;0),9.99,""),J49/J17)</f>
        <v/>
      </c>
      <c r="K81" s="25">
        <f>IF(OR($A81="",N(K17)=0),IF(AND($A81&lt;&gt;"",N(K49)&gt;0),9.99,""),K49/K17)</f>
        <v/>
      </c>
      <c r="L81" s="25">
        <f>IF(OR($A81="",N(L17)=0),IF(AND($A81&lt;&gt;"",N(L49)&gt;0),9.99,""),L49/L17)</f>
        <v/>
      </c>
      <c r="M81" s="25">
        <f>IF(OR($A81="",N(M17)=0),IF(AND($A81&lt;&gt;"",N(M49)&gt;0),9.99,""),M49/M17)</f>
        <v/>
      </c>
      <c r="N81" s="25">
        <f>IF(OR($A81="",N(N17)=0),IF(AND($A81&lt;&gt;"",N(N49)&gt;0),9.99,""),N49/N17)</f>
        <v/>
      </c>
      <c r="O81" s="25">
        <f>IF(OR($A81="",N(O17)=0),IF(AND($A81&lt;&gt;"",N(O49)&gt;0),9.99,""),O49/O17)</f>
        <v/>
      </c>
      <c r="P81" s="25">
        <f>IF(OR($A81="",N(P17)=0),IF(AND($A81&lt;&gt;"",N(P49)&gt;0),9.99,""),P49/P17)</f>
        <v/>
      </c>
      <c r="Q81" s="25">
        <f>IF(OR($A81="",N(Q17)=0),IF(AND($A81&lt;&gt;"",N(Q49)&gt;0),9.99,""),Q49/Q17)</f>
        <v/>
      </c>
      <c r="R81" s="25">
        <f>IF(OR($A81="",N(R17)=0),IF(AND($A81&lt;&gt;"",N(R49)&gt;0),9.99,""),R49/R17)</f>
        <v/>
      </c>
      <c r="S81" s="25">
        <f>IF(OR($A81="",N(S17)=0),IF(AND($A81&lt;&gt;"",N(S49)&gt;0),9.99,""),S49/S17)</f>
        <v/>
      </c>
      <c r="T81" s="25">
        <f>IF(OR($A81="",N(T17)=0),IF(AND($A81&lt;&gt;"",N(T49)&gt;0),9.99,""),T49/T17)</f>
        <v/>
      </c>
      <c r="U81" s="25">
        <f>IF(OR($A81="",N(U17)=0),IF(AND($A81&lt;&gt;"",N(U49)&gt;0),9.99,""),U49/U17)</f>
        <v/>
      </c>
      <c r="V81" s="25">
        <f>IF(OR($A81="",N(V17)=0),IF(AND($A81&lt;&gt;"",N(V49)&gt;0),9.99,""),V49/V17)</f>
        <v/>
      </c>
      <c r="W81" s="25">
        <f>IF(OR($A81="",N(W17)=0),IF(AND($A81&lt;&gt;"",N(W49)&gt;0),9.99,""),W49/W17)</f>
        <v/>
      </c>
      <c r="X81" s="25">
        <f>IF(OR($A81="",N(X17)=0),IF(AND($A81&lt;&gt;"",N(X49)&gt;0),9.99,""),X49/X17)</f>
        <v/>
      </c>
      <c r="Y81" s="25">
        <f>IF(OR($A81="",N(Y17)=0),IF(AND($A81&lt;&gt;"",N(Y49)&gt;0),9.99,""),Y49/Y17)</f>
        <v/>
      </c>
      <c r="Z81" s="25">
        <f>IF(OR($A81="",N(Z17)=0),IF(AND($A81&lt;&gt;"",N(Z49)&gt;0),9.99,""),Z49/Z17)</f>
        <v/>
      </c>
      <c r="AA81" s="25">
        <f>IF(OR($A81="",N(AA17)=0),IF(AND($A81&lt;&gt;"",N(AA49)&gt;0),9.99,""),AA49/AA17)</f>
        <v/>
      </c>
      <c r="AB81" s="25">
        <f>IF(OR($A81="",N(AB17)=0),IF(AND($A81&lt;&gt;"",N(AB49)&gt;0),9.99,""),AB49/AB17)</f>
        <v/>
      </c>
    </row>
    <row r="82">
      <c r="A82" s="24" t="inlineStr">
        <is>
          <t>Total estudio</t>
        </is>
      </c>
      <c r="B82" s="15" t="n"/>
      <c r="C82" s="26">
        <f>IF(N(C18)=0,"",C50/C18)</f>
        <v/>
      </c>
      <c r="D82" s="26">
        <f>IF(N(D18)=0,"",D50/D18)</f>
        <v/>
      </c>
      <c r="E82" s="26">
        <f>IF(N(E18)=0,"",E50/E18)</f>
        <v/>
      </c>
      <c r="F82" s="26">
        <f>IF(N(F18)=0,"",F50/F18)</f>
        <v/>
      </c>
      <c r="G82" s="26">
        <f>IF(N(G18)=0,"",G50/G18)</f>
        <v/>
      </c>
      <c r="H82" s="26">
        <f>IF(N(H18)=0,"",H50/H18)</f>
        <v/>
      </c>
      <c r="I82" s="26">
        <f>IF(N(I18)=0,"",I50/I18)</f>
        <v/>
      </c>
      <c r="J82" s="26">
        <f>IF(N(J18)=0,"",J50/J18)</f>
        <v/>
      </c>
      <c r="K82" s="26">
        <f>IF(N(K18)=0,"",K50/K18)</f>
        <v/>
      </c>
      <c r="L82" s="26">
        <f>IF(N(L18)=0,"",L50/L18)</f>
        <v/>
      </c>
      <c r="M82" s="26">
        <f>IF(N(M18)=0,"",M50/M18)</f>
        <v/>
      </c>
      <c r="N82" s="26">
        <f>IF(N(N18)=0,"",N50/N18)</f>
        <v/>
      </c>
      <c r="O82" s="26">
        <f>IF(N(O18)=0,"",O50/O18)</f>
        <v/>
      </c>
      <c r="P82" s="26">
        <f>IF(N(P18)=0,"",P50/P18)</f>
        <v/>
      </c>
      <c r="Q82" s="26">
        <f>IF(N(Q18)=0,"",Q50/Q18)</f>
        <v/>
      </c>
      <c r="R82" s="26">
        <f>IF(N(R18)=0,"",R50/R18)</f>
        <v/>
      </c>
      <c r="S82" s="26">
        <f>IF(N(S18)=0,"",S50/S18)</f>
        <v/>
      </c>
      <c r="T82" s="26">
        <f>IF(N(T18)=0,"",T50/T18)</f>
        <v/>
      </c>
      <c r="U82" s="26">
        <f>IF(N(U18)=0,"",U50/U18)</f>
        <v/>
      </c>
      <c r="V82" s="26">
        <f>IF(N(V18)=0,"",V50/V18)</f>
        <v/>
      </c>
      <c r="W82" s="26">
        <f>IF(N(W18)=0,"",W50/W18)</f>
        <v/>
      </c>
      <c r="X82" s="26">
        <f>IF(N(X18)=0,"",X50/X18)</f>
        <v/>
      </c>
      <c r="Y82" s="26">
        <f>IF(N(Y18)=0,"",Y50/Y18)</f>
        <v/>
      </c>
      <c r="Z82" s="26">
        <f>IF(N(Z18)=0,"",Z50/Z18)</f>
        <v/>
      </c>
      <c r="AA82" s="26">
        <f>IF(N(AA18)=0,"",AA50/AA18)</f>
        <v/>
      </c>
      <c r="AB82" s="26">
        <f>IF(N(AB18)=0,"",AB50/AB18)</f>
        <v/>
      </c>
    </row>
    <row r="85">
      <c r="A85" s="22" t="inlineStr">
        <is>
          <t>6. Vista por proyecto: horas por semana (incluye propuestas). Escribe los nombres en amarillo, igual que en Asignaciones</t>
        </is>
      </c>
      <c r="B85" s="23" t="n"/>
      <c r="C85" s="23" t="n"/>
      <c r="D85" s="23" t="n"/>
      <c r="E85" s="23" t="n"/>
      <c r="F85" s="23" t="n"/>
      <c r="G85" s="23" t="n"/>
      <c r="H85" s="23" t="n"/>
      <c r="I85" s="23" t="n"/>
      <c r="J85" s="23" t="n"/>
      <c r="K85" s="23" t="n"/>
      <c r="L85" s="23" t="n"/>
      <c r="M85" s="23" t="n"/>
      <c r="N85" s="23" t="n"/>
      <c r="O85" s="23" t="n"/>
      <c r="P85" s="23" t="n"/>
      <c r="Q85" s="23" t="n"/>
      <c r="R85" s="23" t="n"/>
      <c r="S85" s="23" t="n"/>
      <c r="T85" s="23" t="n"/>
      <c r="U85" s="23" t="n"/>
      <c r="V85" s="23" t="n"/>
      <c r="W85" s="23" t="n"/>
      <c r="X85" s="23" t="n"/>
      <c r="Y85" s="23" t="n"/>
      <c r="Z85" s="23" t="n"/>
      <c r="AA85" s="23" t="n"/>
      <c r="AB85" s="23" t="n"/>
      <c r="AC85" s="23" t="n"/>
    </row>
    <row r="86">
      <c r="A86" s="7" t="inlineStr">
        <is>
          <t>Proyecto</t>
        </is>
      </c>
      <c r="B86" s="7" t="inlineStr">
        <is>
          <t>Horas totales</t>
        </is>
      </c>
      <c r="C86" s="7">
        <f>Personas!C$19</f>
        <v/>
      </c>
      <c r="D86" s="7">
        <f>Personas!D$19</f>
        <v/>
      </c>
      <c r="E86" s="7">
        <f>Personas!E$19</f>
        <v/>
      </c>
      <c r="F86" s="7">
        <f>Personas!F$19</f>
        <v/>
      </c>
      <c r="G86" s="7">
        <f>Personas!G$19</f>
        <v/>
      </c>
      <c r="H86" s="7">
        <f>Personas!H$19</f>
        <v/>
      </c>
      <c r="I86" s="7">
        <f>Personas!I$19</f>
        <v/>
      </c>
      <c r="J86" s="7">
        <f>Personas!J$19</f>
        <v/>
      </c>
      <c r="K86" s="7">
        <f>Personas!K$19</f>
        <v/>
      </c>
      <c r="L86" s="7">
        <f>Personas!L$19</f>
        <v/>
      </c>
      <c r="M86" s="7">
        <f>Personas!M$19</f>
        <v/>
      </c>
      <c r="N86" s="7">
        <f>Personas!N$19</f>
        <v/>
      </c>
      <c r="O86" s="7">
        <f>Personas!O$19</f>
        <v/>
      </c>
      <c r="P86" s="7">
        <f>Personas!P$19</f>
        <v/>
      </c>
      <c r="Q86" s="7">
        <f>Personas!Q$19</f>
        <v/>
      </c>
      <c r="R86" s="7">
        <f>Personas!R$19</f>
        <v/>
      </c>
      <c r="S86" s="7">
        <f>Personas!S$19</f>
        <v/>
      </c>
      <c r="T86" s="7">
        <f>Personas!T$19</f>
        <v/>
      </c>
      <c r="U86" s="7">
        <f>Personas!U$19</f>
        <v/>
      </c>
      <c r="V86" s="7">
        <f>Personas!V$19</f>
        <v/>
      </c>
      <c r="W86" s="7">
        <f>Personas!W$19</f>
        <v/>
      </c>
      <c r="X86" s="7">
        <f>Personas!X$19</f>
        <v/>
      </c>
      <c r="Y86" s="7">
        <f>Personas!Y$19</f>
        <v/>
      </c>
      <c r="Z86" s="7">
        <f>Personas!Z$19</f>
        <v/>
      </c>
      <c r="AA86" s="7">
        <f>Personas!AA$19</f>
        <v/>
      </c>
      <c r="AB86" s="7">
        <f>Personas!AB$19</f>
        <v/>
      </c>
      <c r="AC86" s="7" t="inlineStr">
        <is>
          <t>Coste estimado (€)</t>
        </is>
      </c>
      <c r="AD86" s="7" t="inlineStr">
        <is>
          <t>Semanas con carga</t>
        </is>
      </c>
    </row>
    <row r="87">
      <c r="A87" s="7" t="inlineStr"/>
      <c r="B87" s="7" t="inlineStr"/>
      <c r="C87" s="14">
        <f>Personas!C$20</f>
        <v/>
      </c>
      <c r="D87" s="14">
        <f>Personas!D$20</f>
        <v/>
      </c>
      <c r="E87" s="14">
        <f>Personas!E$20</f>
        <v/>
      </c>
      <c r="F87" s="14">
        <f>Personas!F$20</f>
        <v/>
      </c>
      <c r="G87" s="14">
        <f>Personas!G$20</f>
        <v/>
      </c>
      <c r="H87" s="14">
        <f>Personas!H$20</f>
        <v/>
      </c>
      <c r="I87" s="14">
        <f>Personas!I$20</f>
        <v/>
      </c>
      <c r="J87" s="14">
        <f>Personas!J$20</f>
        <v/>
      </c>
      <c r="K87" s="14">
        <f>Personas!K$20</f>
        <v/>
      </c>
      <c r="L87" s="14">
        <f>Personas!L$20</f>
        <v/>
      </c>
      <c r="M87" s="14">
        <f>Personas!M$20</f>
        <v/>
      </c>
      <c r="N87" s="14">
        <f>Personas!N$20</f>
        <v/>
      </c>
      <c r="O87" s="14">
        <f>Personas!O$20</f>
        <v/>
      </c>
      <c r="P87" s="14">
        <f>Personas!P$20</f>
        <v/>
      </c>
      <c r="Q87" s="14">
        <f>Personas!Q$20</f>
        <v/>
      </c>
      <c r="R87" s="14">
        <f>Personas!R$20</f>
        <v/>
      </c>
      <c r="S87" s="14">
        <f>Personas!S$20</f>
        <v/>
      </c>
      <c r="T87" s="14">
        <f>Personas!T$20</f>
        <v/>
      </c>
      <c r="U87" s="14">
        <f>Personas!U$20</f>
        <v/>
      </c>
      <c r="V87" s="14">
        <f>Personas!V$20</f>
        <v/>
      </c>
      <c r="W87" s="14">
        <f>Personas!W$20</f>
        <v/>
      </c>
      <c r="X87" s="14">
        <f>Personas!X$20</f>
        <v/>
      </c>
      <c r="Y87" s="14">
        <f>Personas!Y$20</f>
        <v/>
      </c>
      <c r="Z87" s="14">
        <f>Personas!Z$20</f>
        <v/>
      </c>
      <c r="AA87" s="14">
        <f>Personas!AA$20</f>
        <v/>
      </c>
      <c r="AB87" s="14">
        <f>Personas!AB$20</f>
        <v/>
      </c>
      <c r="AC87" s="7" t="inlineStr"/>
      <c r="AD87" s="7" t="inlineStr"/>
    </row>
    <row r="88">
      <c r="A88" s="8" t="inlineStr">
        <is>
          <t>Vivienda unifamiliar A (ejemplo)</t>
        </is>
      </c>
      <c r="B88" s="18">
        <f>IF($A88="","",SUM(C88:AB88))</f>
        <v/>
      </c>
      <c r="C88" s="17">
        <f>IF($A88="","",SUMPRODUCT((Asignaciones!$B$5:$B$104=$A88)*(Asignaciones!$D$5:$D$104&lt;=C$6)*(Asignaciones!$D$5:$D$104+Asignaciones!$E$5:$E$104-1&gt;=C$6)*Asignaciones!$F$5:$F$104))</f>
        <v/>
      </c>
      <c r="D88" s="17">
        <f>IF($A88="","",SUMPRODUCT((Asignaciones!$B$5:$B$104=$A88)*(Asignaciones!$D$5:$D$104&lt;=D$6)*(Asignaciones!$D$5:$D$104+Asignaciones!$E$5:$E$104-1&gt;=D$6)*Asignaciones!$F$5:$F$104))</f>
        <v/>
      </c>
      <c r="E88" s="17">
        <f>IF($A88="","",SUMPRODUCT((Asignaciones!$B$5:$B$104=$A88)*(Asignaciones!$D$5:$D$104&lt;=E$6)*(Asignaciones!$D$5:$D$104+Asignaciones!$E$5:$E$104-1&gt;=E$6)*Asignaciones!$F$5:$F$104))</f>
        <v/>
      </c>
      <c r="F88" s="17">
        <f>IF($A88="","",SUMPRODUCT((Asignaciones!$B$5:$B$104=$A88)*(Asignaciones!$D$5:$D$104&lt;=F$6)*(Asignaciones!$D$5:$D$104+Asignaciones!$E$5:$E$104-1&gt;=F$6)*Asignaciones!$F$5:$F$104))</f>
        <v/>
      </c>
      <c r="G88" s="17">
        <f>IF($A88="","",SUMPRODUCT((Asignaciones!$B$5:$B$104=$A88)*(Asignaciones!$D$5:$D$104&lt;=G$6)*(Asignaciones!$D$5:$D$104+Asignaciones!$E$5:$E$104-1&gt;=G$6)*Asignaciones!$F$5:$F$104))</f>
        <v/>
      </c>
      <c r="H88" s="17">
        <f>IF($A88="","",SUMPRODUCT((Asignaciones!$B$5:$B$104=$A88)*(Asignaciones!$D$5:$D$104&lt;=H$6)*(Asignaciones!$D$5:$D$104+Asignaciones!$E$5:$E$104-1&gt;=H$6)*Asignaciones!$F$5:$F$104))</f>
        <v/>
      </c>
      <c r="I88" s="17">
        <f>IF($A88="","",SUMPRODUCT((Asignaciones!$B$5:$B$104=$A88)*(Asignaciones!$D$5:$D$104&lt;=I$6)*(Asignaciones!$D$5:$D$104+Asignaciones!$E$5:$E$104-1&gt;=I$6)*Asignaciones!$F$5:$F$104))</f>
        <v/>
      </c>
      <c r="J88" s="17">
        <f>IF($A88="","",SUMPRODUCT((Asignaciones!$B$5:$B$104=$A88)*(Asignaciones!$D$5:$D$104&lt;=J$6)*(Asignaciones!$D$5:$D$104+Asignaciones!$E$5:$E$104-1&gt;=J$6)*Asignaciones!$F$5:$F$104))</f>
        <v/>
      </c>
      <c r="K88" s="17">
        <f>IF($A88="","",SUMPRODUCT((Asignaciones!$B$5:$B$104=$A88)*(Asignaciones!$D$5:$D$104&lt;=K$6)*(Asignaciones!$D$5:$D$104+Asignaciones!$E$5:$E$104-1&gt;=K$6)*Asignaciones!$F$5:$F$104))</f>
        <v/>
      </c>
      <c r="L88" s="17">
        <f>IF($A88="","",SUMPRODUCT((Asignaciones!$B$5:$B$104=$A88)*(Asignaciones!$D$5:$D$104&lt;=L$6)*(Asignaciones!$D$5:$D$104+Asignaciones!$E$5:$E$104-1&gt;=L$6)*Asignaciones!$F$5:$F$104))</f>
        <v/>
      </c>
      <c r="M88" s="17">
        <f>IF($A88="","",SUMPRODUCT((Asignaciones!$B$5:$B$104=$A88)*(Asignaciones!$D$5:$D$104&lt;=M$6)*(Asignaciones!$D$5:$D$104+Asignaciones!$E$5:$E$104-1&gt;=M$6)*Asignaciones!$F$5:$F$104))</f>
        <v/>
      </c>
      <c r="N88" s="17">
        <f>IF($A88="","",SUMPRODUCT((Asignaciones!$B$5:$B$104=$A88)*(Asignaciones!$D$5:$D$104&lt;=N$6)*(Asignaciones!$D$5:$D$104+Asignaciones!$E$5:$E$104-1&gt;=N$6)*Asignaciones!$F$5:$F$104))</f>
        <v/>
      </c>
      <c r="O88" s="17">
        <f>IF($A88="","",SUMPRODUCT((Asignaciones!$B$5:$B$104=$A88)*(Asignaciones!$D$5:$D$104&lt;=O$6)*(Asignaciones!$D$5:$D$104+Asignaciones!$E$5:$E$104-1&gt;=O$6)*Asignaciones!$F$5:$F$104))</f>
        <v/>
      </c>
      <c r="P88" s="17">
        <f>IF($A88="","",SUMPRODUCT((Asignaciones!$B$5:$B$104=$A88)*(Asignaciones!$D$5:$D$104&lt;=P$6)*(Asignaciones!$D$5:$D$104+Asignaciones!$E$5:$E$104-1&gt;=P$6)*Asignaciones!$F$5:$F$104))</f>
        <v/>
      </c>
      <c r="Q88" s="17">
        <f>IF($A88="","",SUMPRODUCT((Asignaciones!$B$5:$B$104=$A88)*(Asignaciones!$D$5:$D$104&lt;=Q$6)*(Asignaciones!$D$5:$D$104+Asignaciones!$E$5:$E$104-1&gt;=Q$6)*Asignaciones!$F$5:$F$104))</f>
        <v/>
      </c>
      <c r="R88" s="17">
        <f>IF($A88="","",SUMPRODUCT((Asignaciones!$B$5:$B$104=$A88)*(Asignaciones!$D$5:$D$104&lt;=R$6)*(Asignaciones!$D$5:$D$104+Asignaciones!$E$5:$E$104-1&gt;=R$6)*Asignaciones!$F$5:$F$104))</f>
        <v/>
      </c>
      <c r="S88" s="17">
        <f>IF($A88="","",SUMPRODUCT((Asignaciones!$B$5:$B$104=$A88)*(Asignaciones!$D$5:$D$104&lt;=S$6)*(Asignaciones!$D$5:$D$104+Asignaciones!$E$5:$E$104-1&gt;=S$6)*Asignaciones!$F$5:$F$104))</f>
        <v/>
      </c>
      <c r="T88" s="17">
        <f>IF($A88="","",SUMPRODUCT((Asignaciones!$B$5:$B$104=$A88)*(Asignaciones!$D$5:$D$104&lt;=T$6)*(Asignaciones!$D$5:$D$104+Asignaciones!$E$5:$E$104-1&gt;=T$6)*Asignaciones!$F$5:$F$104))</f>
        <v/>
      </c>
      <c r="U88" s="17">
        <f>IF($A88="","",SUMPRODUCT((Asignaciones!$B$5:$B$104=$A88)*(Asignaciones!$D$5:$D$104&lt;=U$6)*(Asignaciones!$D$5:$D$104+Asignaciones!$E$5:$E$104-1&gt;=U$6)*Asignaciones!$F$5:$F$104))</f>
        <v/>
      </c>
      <c r="V88" s="17">
        <f>IF($A88="","",SUMPRODUCT((Asignaciones!$B$5:$B$104=$A88)*(Asignaciones!$D$5:$D$104&lt;=V$6)*(Asignaciones!$D$5:$D$104+Asignaciones!$E$5:$E$104-1&gt;=V$6)*Asignaciones!$F$5:$F$104))</f>
        <v/>
      </c>
      <c r="W88" s="17">
        <f>IF($A88="","",SUMPRODUCT((Asignaciones!$B$5:$B$104=$A88)*(Asignaciones!$D$5:$D$104&lt;=W$6)*(Asignaciones!$D$5:$D$104+Asignaciones!$E$5:$E$104-1&gt;=W$6)*Asignaciones!$F$5:$F$104))</f>
        <v/>
      </c>
      <c r="X88" s="17">
        <f>IF($A88="","",SUMPRODUCT((Asignaciones!$B$5:$B$104=$A88)*(Asignaciones!$D$5:$D$104&lt;=X$6)*(Asignaciones!$D$5:$D$104+Asignaciones!$E$5:$E$104-1&gt;=X$6)*Asignaciones!$F$5:$F$104))</f>
        <v/>
      </c>
      <c r="Y88" s="17">
        <f>IF($A88="","",SUMPRODUCT((Asignaciones!$B$5:$B$104=$A88)*(Asignaciones!$D$5:$D$104&lt;=Y$6)*(Asignaciones!$D$5:$D$104+Asignaciones!$E$5:$E$104-1&gt;=Y$6)*Asignaciones!$F$5:$F$104))</f>
        <v/>
      </c>
      <c r="Z88" s="17">
        <f>IF($A88="","",SUMPRODUCT((Asignaciones!$B$5:$B$104=$A88)*(Asignaciones!$D$5:$D$104&lt;=Z$6)*(Asignaciones!$D$5:$D$104+Asignaciones!$E$5:$E$104-1&gt;=Z$6)*Asignaciones!$F$5:$F$104))</f>
        <v/>
      </c>
      <c r="AA88" s="17">
        <f>IF($A88="","",SUMPRODUCT((Asignaciones!$B$5:$B$104=$A88)*(Asignaciones!$D$5:$D$104&lt;=AA$6)*(Asignaciones!$D$5:$D$104+Asignaciones!$E$5:$E$104-1&gt;=AA$6)*Asignaciones!$F$5:$F$104))</f>
        <v/>
      </c>
      <c r="AB88" s="17">
        <f>IF($A88="","",SUMPRODUCT((Asignaciones!$B$5:$B$104=$A88)*(Asignaciones!$D$5:$D$104&lt;=AB$6)*(Asignaciones!$D$5:$D$104+Asignaciones!$E$5:$E$104-1&gt;=AB$6)*Asignaciones!$F$5:$F$104))</f>
        <v/>
      </c>
      <c r="AC88" s="18">
        <f>IF($A88="","",SUMIF(Asignaciones!$B$5:$B$104,$A88,Asignaciones!$K$5:$K$104))</f>
        <v/>
      </c>
      <c r="AD88" s="17">
        <f>IF($A88="","",COUNTIF(C88:AB88,"&gt;0"))</f>
        <v/>
      </c>
    </row>
    <row r="89">
      <c r="A89" s="8" t="inlineStr">
        <is>
          <t>Reforma local B (ejemplo)</t>
        </is>
      </c>
      <c r="B89" s="18">
        <f>IF($A89="","",SUM(C89:AB89))</f>
        <v/>
      </c>
      <c r="C89" s="17">
        <f>IF($A89="","",SUMPRODUCT((Asignaciones!$B$5:$B$104=$A89)*(Asignaciones!$D$5:$D$104&lt;=C$6)*(Asignaciones!$D$5:$D$104+Asignaciones!$E$5:$E$104-1&gt;=C$6)*Asignaciones!$F$5:$F$104))</f>
        <v/>
      </c>
      <c r="D89" s="17">
        <f>IF($A89="","",SUMPRODUCT((Asignaciones!$B$5:$B$104=$A89)*(Asignaciones!$D$5:$D$104&lt;=D$6)*(Asignaciones!$D$5:$D$104+Asignaciones!$E$5:$E$104-1&gt;=D$6)*Asignaciones!$F$5:$F$104))</f>
        <v/>
      </c>
      <c r="E89" s="17">
        <f>IF($A89="","",SUMPRODUCT((Asignaciones!$B$5:$B$104=$A89)*(Asignaciones!$D$5:$D$104&lt;=E$6)*(Asignaciones!$D$5:$D$104+Asignaciones!$E$5:$E$104-1&gt;=E$6)*Asignaciones!$F$5:$F$104))</f>
        <v/>
      </c>
      <c r="F89" s="17">
        <f>IF($A89="","",SUMPRODUCT((Asignaciones!$B$5:$B$104=$A89)*(Asignaciones!$D$5:$D$104&lt;=F$6)*(Asignaciones!$D$5:$D$104+Asignaciones!$E$5:$E$104-1&gt;=F$6)*Asignaciones!$F$5:$F$104))</f>
        <v/>
      </c>
      <c r="G89" s="17">
        <f>IF($A89="","",SUMPRODUCT((Asignaciones!$B$5:$B$104=$A89)*(Asignaciones!$D$5:$D$104&lt;=G$6)*(Asignaciones!$D$5:$D$104+Asignaciones!$E$5:$E$104-1&gt;=G$6)*Asignaciones!$F$5:$F$104))</f>
        <v/>
      </c>
      <c r="H89" s="17">
        <f>IF($A89="","",SUMPRODUCT((Asignaciones!$B$5:$B$104=$A89)*(Asignaciones!$D$5:$D$104&lt;=H$6)*(Asignaciones!$D$5:$D$104+Asignaciones!$E$5:$E$104-1&gt;=H$6)*Asignaciones!$F$5:$F$104))</f>
        <v/>
      </c>
      <c r="I89" s="17">
        <f>IF($A89="","",SUMPRODUCT((Asignaciones!$B$5:$B$104=$A89)*(Asignaciones!$D$5:$D$104&lt;=I$6)*(Asignaciones!$D$5:$D$104+Asignaciones!$E$5:$E$104-1&gt;=I$6)*Asignaciones!$F$5:$F$104))</f>
        <v/>
      </c>
      <c r="J89" s="17">
        <f>IF($A89="","",SUMPRODUCT((Asignaciones!$B$5:$B$104=$A89)*(Asignaciones!$D$5:$D$104&lt;=J$6)*(Asignaciones!$D$5:$D$104+Asignaciones!$E$5:$E$104-1&gt;=J$6)*Asignaciones!$F$5:$F$104))</f>
        <v/>
      </c>
      <c r="K89" s="17">
        <f>IF($A89="","",SUMPRODUCT((Asignaciones!$B$5:$B$104=$A89)*(Asignaciones!$D$5:$D$104&lt;=K$6)*(Asignaciones!$D$5:$D$104+Asignaciones!$E$5:$E$104-1&gt;=K$6)*Asignaciones!$F$5:$F$104))</f>
        <v/>
      </c>
      <c r="L89" s="17">
        <f>IF($A89="","",SUMPRODUCT((Asignaciones!$B$5:$B$104=$A89)*(Asignaciones!$D$5:$D$104&lt;=L$6)*(Asignaciones!$D$5:$D$104+Asignaciones!$E$5:$E$104-1&gt;=L$6)*Asignaciones!$F$5:$F$104))</f>
        <v/>
      </c>
      <c r="M89" s="17">
        <f>IF($A89="","",SUMPRODUCT((Asignaciones!$B$5:$B$104=$A89)*(Asignaciones!$D$5:$D$104&lt;=M$6)*(Asignaciones!$D$5:$D$104+Asignaciones!$E$5:$E$104-1&gt;=M$6)*Asignaciones!$F$5:$F$104))</f>
        <v/>
      </c>
      <c r="N89" s="17">
        <f>IF($A89="","",SUMPRODUCT((Asignaciones!$B$5:$B$104=$A89)*(Asignaciones!$D$5:$D$104&lt;=N$6)*(Asignaciones!$D$5:$D$104+Asignaciones!$E$5:$E$104-1&gt;=N$6)*Asignaciones!$F$5:$F$104))</f>
        <v/>
      </c>
      <c r="O89" s="17">
        <f>IF($A89="","",SUMPRODUCT((Asignaciones!$B$5:$B$104=$A89)*(Asignaciones!$D$5:$D$104&lt;=O$6)*(Asignaciones!$D$5:$D$104+Asignaciones!$E$5:$E$104-1&gt;=O$6)*Asignaciones!$F$5:$F$104))</f>
        <v/>
      </c>
      <c r="P89" s="17">
        <f>IF($A89="","",SUMPRODUCT((Asignaciones!$B$5:$B$104=$A89)*(Asignaciones!$D$5:$D$104&lt;=P$6)*(Asignaciones!$D$5:$D$104+Asignaciones!$E$5:$E$104-1&gt;=P$6)*Asignaciones!$F$5:$F$104))</f>
        <v/>
      </c>
      <c r="Q89" s="17">
        <f>IF($A89="","",SUMPRODUCT((Asignaciones!$B$5:$B$104=$A89)*(Asignaciones!$D$5:$D$104&lt;=Q$6)*(Asignaciones!$D$5:$D$104+Asignaciones!$E$5:$E$104-1&gt;=Q$6)*Asignaciones!$F$5:$F$104))</f>
        <v/>
      </c>
      <c r="R89" s="17">
        <f>IF($A89="","",SUMPRODUCT((Asignaciones!$B$5:$B$104=$A89)*(Asignaciones!$D$5:$D$104&lt;=R$6)*(Asignaciones!$D$5:$D$104+Asignaciones!$E$5:$E$104-1&gt;=R$6)*Asignaciones!$F$5:$F$104))</f>
        <v/>
      </c>
      <c r="S89" s="17">
        <f>IF($A89="","",SUMPRODUCT((Asignaciones!$B$5:$B$104=$A89)*(Asignaciones!$D$5:$D$104&lt;=S$6)*(Asignaciones!$D$5:$D$104+Asignaciones!$E$5:$E$104-1&gt;=S$6)*Asignaciones!$F$5:$F$104))</f>
        <v/>
      </c>
      <c r="T89" s="17">
        <f>IF($A89="","",SUMPRODUCT((Asignaciones!$B$5:$B$104=$A89)*(Asignaciones!$D$5:$D$104&lt;=T$6)*(Asignaciones!$D$5:$D$104+Asignaciones!$E$5:$E$104-1&gt;=T$6)*Asignaciones!$F$5:$F$104))</f>
        <v/>
      </c>
      <c r="U89" s="17">
        <f>IF($A89="","",SUMPRODUCT((Asignaciones!$B$5:$B$104=$A89)*(Asignaciones!$D$5:$D$104&lt;=U$6)*(Asignaciones!$D$5:$D$104+Asignaciones!$E$5:$E$104-1&gt;=U$6)*Asignaciones!$F$5:$F$104))</f>
        <v/>
      </c>
      <c r="V89" s="17">
        <f>IF($A89="","",SUMPRODUCT((Asignaciones!$B$5:$B$104=$A89)*(Asignaciones!$D$5:$D$104&lt;=V$6)*(Asignaciones!$D$5:$D$104+Asignaciones!$E$5:$E$104-1&gt;=V$6)*Asignaciones!$F$5:$F$104))</f>
        <v/>
      </c>
      <c r="W89" s="17">
        <f>IF($A89="","",SUMPRODUCT((Asignaciones!$B$5:$B$104=$A89)*(Asignaciones!$D$5:$D$104&lt;=W$6)*(Asignaciones!$D$5:$D$104+Asignaciones!$E$5:$E$104-1&gt;=W$6)*Asignaciones!$F$5:$F$104))</f>
        <v/>
      </c>
      <c r="X89" s="17">
        <f>IF($A89="","",SUMPRODUCT((Asignaciones!$B$5:$B$104=$A89)*(Asignaciones!$D$5:$D$104&lt;=X$6)*(Asignaciones!$D$5:$D$104+Asignaciones!$E$5:$E$104-1&gt;=X$6)*Asignaciones!$F$5:$F$104))</f>
        <v/>
      </c>
      <c r="Y89" s="17">
        <f>IF($A89="","",SUMPRODUCT((Asignaciones!$B$5:$B$104=$A89)*(Asignaciones!$D$5:$D$104&lt;=Y$6)*(Asignaciones!$D$5:$D$104+Asignaciones!$E$5:$E$104-1&gt;=Y$6)*Asignaciones!$F$5:$F$104))</f>
        <v/>
      </c>
      <c r="Z89" s="17">
        <f>IF($A89="","",SUMPRODUCT((Asignaciones!$B$5:$B$104=$A89)*(Asignaciones!$D$5:$D$104&lt;=Z$6)*(Asignaciones!$D$5:$D$104+Asignaciones!$E$5:$E$104-1&gt;=Z$6)*Asignaciones!$F$5:$F$104))</f>
        <v/>
      </c>
      <c r="AA89" s="17">
        <f>IF($A89="","",SUMPRODUCT((Asignaciones!$B$5:$B$104=$A89)*(Asignaciones!$D$5:$D$104&lt;=AA$6)*(Asignaciones!$D$5:$D$104+Asignaciones!$E$5:$E$104-1&gt;=AA$6)*Asignaciones!$F$5:$F$104))</f>
        <v/>
      </c>
      <c r="AB89" s="17">
        <f>IF($A89="","",SUMPRODUCT((Asignaciones!$B$5:$B$104=$A89)*(Asignaciones!$D$5:$D$104&lt;=AB$6)*(Asignaciones!$D$5:$D$104+Asignaciones!$E$5:$E$104-1&gt;=AB$6)*Asignaciones!$F$5:$F$104))</f>
        <v/>
      </c>
      <c r="AC89" s="18">
        <f>IF($A89="","",SUMIF(Asignaciones!$B$5:$B$104,$A89,Asignaciones!$K$5:$K$104))</f>
        <v/>
      </c>
      <c r="AD89" s="17">
        <f>IF($A89="","",COUNTIF(C89:AB89,"&gt;0"))</f>
        <v/>
      </c>
    </row>
    <row r="90">
      <c r="A90" s="8" t="inlineStr">
        <is>
          <t>Edificio 6 viviendas C (ejemplo)</t>
        </is>
      </c>
      <c r="B90" s="18">
        <f>IF($A90="","",SUM(C90:AB90))</f>
        <v/>
      </c>
      <c r="C90" s="17">
        <f>IF($A90="","",SUMPRODUCT((Asignaciones!$B$5:$B$104=$A90)*(Asignaciones!$D$5:$D$104&lt;=C$6)*(Asignaciones!$D$5:$D$104+Asignaciones!$E$5:$E$104-1&gt;=C$6)*Asignaciones!$F$5:$F$104))</f>
        <v/>
      </c>
      <c r="D90" s="17">
        <f>IF($A90="","",SUMPRODUCT((Asignaciones!$B$5:$B$104=$A90)*(Asignaciones!$D$5:$D$104&lt;=D$6)*(Asignaciones!$D$5:$D$104+Asignaciones!$E$5:$E$104-1&gt;=D$6)*Asignaciones!$F$5:$F$104))</f>
        <v/>
      </c>
      <c r="E90" s="17">
        <f>IF($A90="","",SUMPRODUCT((Asignaciones!$B$5:$B$104=$A90)*(Asignaciones!$D$5:$D$104&lt;=E$6)*(Asignaciones!$D$5:$D$104+Asignaciones!$E$5:$E$104-1&gt;=E$6)*Asignaciones!$F$5:$F$104))</f>
        <v/>
      </c>
      <c r="F90" s="17">
        <f>IF($A90="","",SUMPRODUCT((Asignaciones!$B$5:$B$104=$A90)*(Asignaciones!$D$5:$D$104&lt;=F$6)*(Asignaciones!$D$5:$D$104+Asignaciones!$E$5:$E$104-1&gt;=F$6)*Asignaciones!$F$5:$F$104))</f>
        <v/>
      </c>
      <c r="G90" s="17">
        <f>IF($A90="","",SUMPRODUCT((Asignaciones!$B$5:$B$104=$A90)*(Asignaciones!$D$5:$D$104&lt;=G$6)*(Asignaciones!$D$5:$D$104+Asignaciones!$E$5:$E$104-1&gt;=G$6)*Asignaciones!$F$5:$F$104))</f>
        <v/>
      </c>
      <c r="H90" s="17">
        <f>IF($A90="","",SUMPRODUCT((Asignaciones!$B$5:$B$104=$A90)*(Asignaciones!$D$5:$D$104&lt;=H$6)*(Asignaciones!$D$5:$D$104+Asignaciones!$E$5:$E$104-1&gt;=H$6)*Asignaciones!$F$5:$F$104))</f>
        <v/>
      </c>
      <c r="I90" s="17">
        <f>IF($A90="","",SUMPRODUCT((Asignaciones!$B$5:$B$104=$A90)*(Asignaciones!$D$5:$D$104&lt;=I$6)*(Asignaciones!$D$5:$D$104+Asignaciones!$E$5:$E$104-1&gt;=I$6)*Asignaciones!$F$5:$F$104))</f>
        <v/>
      </c>
      <c r="J90" s="17">
        <f>IF($A90="","",SUMPRODUCT((Asignaciones!$B$5:$B$104=$A90)*(Asignaciones!$D$5:$D$104&lt;=J$6)*(Asignaciones!$D$5:$D$104+Asignaciones!$E$5:$E$104-1&gt;=J$6)*Asignaciones!$F$5:$F$104))</f>
        <v/>
      </c>
      <c r="K90" s="17">
        <f>IF($A90="","",SUMPRODUCT((Asignaciones!$B$5:$B$104=$A90)*(Asignaciones!$D$5:$D$104&lt;=K$6)*(Asignaciones!$D$5:$D$104+Asignaciones!$E$5:$E$104-1&gt;=K$6)*Asignaciones!$F$5:$F$104))</f>
        <v/>
      </c>
      <c r="L90" s="17">
        <f>IF($A90="","",SUMPRODUCT((Asignaciones!$B$5:$B$104=$A90)*(Asignaciones!$D$5:$D$104&lt;=L$6)*(Asignaciones!$D$5:$D$104+Asignaciones!$E$5:$E$104-1&gt;=L$6)*Asignaciones!$F$5:$F$104))</f>
        <v/>
      </c>
      <c r="M90" s="17">
        <f>IF($A90="","",SUMPRODUCT((Asignaciones!$B$5:$B$104=$A90)*(Asignaciones!$D$5:$D$104&lt;=M$6)*(Asignaciones!$D$5:$D$104+Asignaciones!$E$5:$E$104-1&gt;=M$6)*Asignaciones!$F$5:$F$104))</f>
        <v/>
      </c>
      <c r="N90" s="17">
        <f>IF($A90="","",SUMPRODUCT((Asignaciones!$B$5:$B$104=$A90)*(Asignaciones!$D$5:$D$104&lt;=N$6)*(Asignaciones!$D$5:$D$104+Asignaciones!$E$5:$E$104-1&gt;=N$6)*Asignaciones!$F$5:$F$104))</f>
        <v/>
      </c>
      <c r="O90" s="17">
        <f>IF($A90="","",SUMPRODUCT((Asignaciones!$B$5:$B$104=$A90)*(Asignaciones!$D$5:$D$104&lt;=O$6)*(Asignaciones!$D$5:$D$104+Asignaciones!$E$5:$E$104-1&gt;=O$6)*Asignaciones!$F$5:$F$104))</f>
        <v/>
      </c>
      <c r="P90" s="17">
        <f>IF($A90="","",SUMPRODUCT((Asignaciones!$B$5:$B$104=$A90)*(Asignaciones!$D$5:$D$104&lt;=P$6)*(Asignaciones!$D$5:$D$104+Asignaciones!$E$5:$E$104-1&gt;=P$6)*Asignaciones!$F$5:$F$104))</f>
        <v/>
      </c>
      <c r="Q90" s="17">
        <f>IF($A90="","",SUMPRODUCT((Asignaciones!$B$5:$B$104=$A90)*(Asignaciones!$D$5:$D$104&lt;=Q$6)*(Asignaciones!$D$5:$D$104+Asignaciones!$E$5:$E$104-1&gt;=Q$6)*Asignaciones!$F$5:$F$104))</f>
        <v/>
      </c>
      <c r="R90" s="17">
        <f>IF($A90="","",SUMPRODUCT((Asignaciones!$B$5:$B$104=$A90)*(Asignaciones!$D$5:$D$104&lt;=R$6)*(Asignaciones!$D$5:$D$104+Asignaciones!$E$5:$E$104-1&gt;=R$6)*Asignaciones!$F$5:$F$104))</f>
        <v/>
      </c>
      <c r="S90" s="17">
        <f>IF($A90="","",SUMPRODUCT((Asignaciones!$B$5:$B$104=$A90)*(Asignaciones!$D$5:$D$104&lt;=S$6)*(Asignaciones!$D$5:$D$104+Asignaciones!$E$5:$E$104-1&gt;=S$6)*Asignaciones!$F$5:$F$104))</f>
        <v/>
      </c>
      <c r="T90" s="17">
        <f>IF($A90="","",SUMPRODUCT((Asignaciones!$B$5:$B$104=$A90)*(Asignaciones!$D$5:$D$104&lt;=T$6)*(Asignaciones!$D$5:$D$104+Asignaciones!$E$5:$E$104-1&gt;=T$6)*Asignaciones!$F$5:$F$104))</f>
        <v/>
      </c>
      <c r="U90" s="17">
        <f>IF($A90="","",SUMPRODUCT((Asignaciones!$B$5:$B$104=$A90)*(Asignaciones!$D$5:$D$104&lt;=U$6)*(Asignaciones!$D$5:$D$104+Asignaciones!$E$5:$E$104-1&gt;=U$6)*Asignaciones!$F$5:$F$104))</f>
        <v/>
      </c>
      <c r="V90" s="17">
        <f>IF($A90="","",SUMPRODUCT((Asignaciones!$B$5:$B$104=$A90)*(Asignaciones!$D$5:$D$104&lt;=V$6)*(Asignaciones!$D$5:$D$104+Asignaciones!$E$5:$E$104-1&gt;=V$6)*Asignaciones!$F$5:$F$104))</f>
        <v/>
      </c>
      <c r="W90" s="17">
        <f>IF($A90="","",SUMPRODUCT((Asignaciones!$B$5:$B$104=$A90)*(Asignaciones!$D$5:$D$104&lt;=W$6)*(Asignaciones!$D$5:$D$104+Asignaciones!$E$5:$E$104-1&gt;=W$6)*Asignaciones!$F$5:$F$104))</f>
        <v/>
      </c>
      <c r="X90" s="17">
        <f>IF($A90="","",SUMPRODUCT((Asignaciones!$B$5:$B$104=$A90)*(Asignaciones!$D$5:$D$104&lt;=X$6)*(Asignaciones!$D$5:$D$104+Asignaciones!$E$5:$E$104-1&gt;=X$6)*Asignaciones!$F$5:$F$104))</f>
        <v/>
      </c>
      <c r="Y90" s="17">
        <f>IF($A90="","",SUMPRODUCT((Asignaciones!$B$5:$B$104=$A90)*(Asignaciones!$D$5:$D$104&lt;=Y$6)*(Asignaciones!$D$5:$D$104+Asignaciones!$E$5:$E$104-1&gt;=Y$6)*Asignaciones!$F$5:$F$104))</f>
        <v/>
      </c>
      <c r="Z90" s="17">
        <f>IF($A90="","",SUMPRODUCT((Asignaciones!$B$5:$B$104=$A90)*(Asignaciones!$D$5:$D$104&lt;=Z$6)*(Asignaciones!$D$5:$D$104+Asignaciones!$E$5:$E$104-1&gt;=Z$6)*Asignaciones!$F$5:$F$104))</f>
        <v/>
      </c>
      <c r="AA90" s="17">
        <f>IF($A90="","",SUMPRODUCT((Asignaciones!$B$5:$B$104=$A90)*(Asignaciones!$D$5:$D$104&lt;=AA$6)*(Asignaciones!$D$5:$D$104+Asignaciones!$E$5:$E$104-1&gt;=AA$6)*Asignaciones!$F$5:$F$104))</f>
        <v/>
      </c>
      <c r="AB90" s="17">
        <f>IF($A90="","",SUMPRODUCT((Asignaciones!$B$5:$B$104=$A90)*(Asignaciones!$D$5:$D$104&lt;=AB$6)*(Asignaciones!$D$5:$D$104+Asignaciones!$E$5:$E$104-1&gt;=AB$6)*Asignaciones!$F$5:$F$104))</f>
        <v/>
      </c>
      <c r="AC90" s="18">
        <f>IF($A90="","",SUMIF(Asignaciones!$B$5:$B$104,$A90,Asignaciones!$K$5:$K$104))</f>
        <v/>
      </c>
      <c r="AD90" s="17">
        <f>IF($A90="","",COUNTIF(C90:AB90,"&gt;0"))</f>
        <v/>
      </c>
    </row>
    <row r="91">
      <c r="A91" s="8" t="inlineStr">
        <is>
          <t>Rehabilitación D (propuesta)</t>
        </is>
      </c>
      <c r="B91" s="18">
        <f>IF($A91="","",SUM(C91:AB91))</f>
        <v/>
      </c>
      <c r="C91" s="17">
        <f>IF($A91="","",SUMPRODUCT((Asignaciones!$B$5:$B$104=$A91)*(Asignaciones!$D$5:$D$104&lt;=C$6)*(Asignaciones!$D$5:$D$104+Asignaciones!$E$5:$E$104-1&gt;=C$6)*Asignaciones!$F$5:$F$104))</f>
        <v/>
      </c>
      <c r="D91" s="17">
        <f>IF($A91="","",SUMPRODUCT((Asignaciones!$B$5:$B$104=$A91)*(Asignaciones!$D$5:$D$104&lt;=D$6)*(Asignaciones!$D$5:$D$104+Asignaciones!$E$5:$E$104-1&gt;=D$6)*Asignaciones!$F$5:$F$104))</f>
        <v/>
      </c>
      <c r="E91" s="17">
        <f>IF($A91="","",SUMPRODUCT((Asignaciones!$B$5:$B$104=$A91)*(Asignaciones!$D$5:$D$104&lt;=E$6)*(Asignaciones!$D$5:$D$104+Asignaciones!$E$5:$E$104-1&gt;=E$6)*Asignaciones!$F$5:$F$104))</f>
        <v/>
      </c>
      <c r="F91" s="17">
        <f>IF($A91="","",SUMPRODUCT((Asignaciones!$B$5:$B$104=$A91)*(Asignaciones!$D$5:$D$104&lt;=F$6)*(Asignaciones!$D$5:$D$104+Asignaciones!$E$5:$E$104-1&gt;=F$6)*Asignaciones!$F$5:$F$104))</f>
        <v/>
      </c>
      <c r="G91" s="17">
        <f>IF($A91="","",SUMPRODUCT((Asignaciones!$B$5:$B$104=$A91)*(Asignaciones!$D$5:$D$104&lt;=G$6)*(Asignaciones!$D$5:$D$104+Asignaciones!$E$5:$E$104-1&gt;=G$6)*Asignaciones!$F$5:$F$104))</f>
        <v/>
      </c>
      <c r="H91" s="17">
        <f>IF($A91="","",SUMPRODUCT((Asignaciones!$B$5:$B$104=$A91)*(Asignaciones!$D$5:$D$104&lt;=H$6)*(Asignaciones!$D$5:$D$104+Asignaciones!$E$5:$E$104-1&gt;=H$6)*Asignaciones!$F$5:$F$104))</f>
        <v/>
      </c>
      <c r="I91" s="17">
        <f>IF($A91="","",SUMPRODUCT((Asignaciones!$B$5:$B$104=$A91)*(Asignaciones!$D$5:$D$104&lt;=I$6)*(Asignaciones!$D$5:$D$104+Asignaciones!$E$5:$E$104-1&gt;=I$6)*Asignaciones!$F$5:$F$104))</f>
        <v/>
      </c>
      <c r="J91" s="17">
        <f>IF($A91="","",SUMPRODUCT((Asignaciones!$B$5:$B$104=$A91)*(Asignaciones!$D$5:$D$104&lt;=J$6)*(Asignaciones!$D$5:$D$104+Asignaciones!$E$5:$E$104-1&gt;=J$6)*Asignaciones!$F$5:$F$104))</f>
        <v/>
      </c>
      <c r="K91" s="17">
        <f>IF($A91="","",SUMPRODUCT((Asignaciones!$B$5:$B$104=$A91)*(Asignaciones!$D$5:$D$104&lt;=K$6)*(Asignaciones!$D$5:$D$104+Asignaciones!$E$5:$E$104-1&gt;=K$6)*Asignaciones!$F$5:$F$104))</f>
        <v/>
      </c>
      <c r="L91" s="17">
        <f>IF($A91="","",SUMPRODUCT((Asignaciones!$B$5:$B$104=$A91)*(Asignaciones!$D$5:$D$104&lt;=L$6)*(Asignaciones!$D$5:$D$104+Asignaciones!$E$5:$E$104-1&gt;=L$6)*Asignaciones!$F$5:$F$104))</f>
        <v/>
      </c>
      <c r="M91" s="17">
        <f>IF($A91="","",SUMPRODUCT((Asignaciones!$B$5:$B$104=$A91)*(Asignaciones!$D$5:$D$104&lt;=M$6)*(Asignaciones!$D$5:$D$104+Asignaciones!$E$5:$E$104-1&gt;=M$6)*Asignaciones!$F$5:$F$104))</f>
        <v/>
      </c>
      <c r="N91" s="17">
        <f>IF($A91="","",SUMPRODUCT((Asignaciones!$B$5:$B$104=$A91)*(Asignaciones!$D$5:$D$104&lt;=N$6)*(Asignaciones!$D$5:$D$104+Asignaciones!$E$5:$E$104-1&gt;=N$6)*Asignaciones!$F$5:$F$104))</f>
        <v/>
      </c>
      <c r="O91" s="17">
        <f>IF($A91="","",SUMPRODUCT((Asignaciones!$B$5:$B$104=$A91)*(Asignaciones!$D$5:$D$104&lt;=O$6)*(Asignaciones!$D$5:$D$104+Asignaciones!$E$5:$E$104-1&gt;=O$6)*Asignaciones!$F$5:$F$104))</f>
        <v/>
      </c>
      <c r="P91" s="17">
        <f>IF($A91="","",SUMPRODUCT((Asignaciones!$B$5:$B$104=$A91)*(Asignaciones!$D$5:$D$104&lt;=P$6)*(Asignaciones!$D$5:$D$104+Asignaciones!$E$5:$E$104-1&gt;=P$6)*Asignaciones!$F$5:$F$104))</f>
        <v/>
      </c>
      <c r="Q91" s="17">
        <f>IF($A91="","",SUMPRODUCT((Asignaciones!$B$5:$B$104=$A91)*(Asignaciones!$D$5:$D$104&lt;=Q$6)*(Asignaciones!$D$5:$D$104+Asignaciones!$E$5:$E$104-1&gt;=Q$6)*Asignaciones!$F$5:$F$104))</f>
        <v/>
      </c>
      <c r="R91" s="17">
        <f>IF($A91="","",SUMPRODUCT((Asignaciones!$B$5:$B$104=$A91)*(Asignaciones!$D$5:$D$104&lt;=R$6)*(Asignaciones!$D$5:$D$104+Asignaciones!$E$5:$E$104-1&gt;=R$6)*Asignaciones!$F$5:$F$104))</f>
        <v/>
      </c>
      <c r="S91" s="17">
        <f>IF($A91="","",SUMPRODUCT((Asignaciones!$B$5:$B$104=$A91)*(Asignaciones!$D$5:$D$104&lt;=S$6)*(Asignaciones!$D$5:$D$104+Asignaciones!$E$5:$E$104-1&gt;=S$6)*Asignaciones!$F$5:$F$104))</f>
        <v/>
      </c>
      <c r="T91" s="17">
        <f>IF($A91="","",SUMPRODUCT((Asignaciones!$B$5:$B$104=$A91)*(Asignaciones!$D$5:$D$104&lt;=T$6)*(Asignaciones!$D$5:$D$104+Asignaciones!$E$5:$E$104-1&gt;=T$6)*Asignaciones!$F$5:$F$104))</f>
        <v/>
      </c>
      <c r="U91" s="17">
        <f>IF($A91="","",SUMPRODUCT((Asignaciones!$B$5:$B$104=$A91)*(Asignaciones!$D$5:$D$104&lt;=U$6)*(Asignaciones!$D$5:$D$104+Asignaciones!$E$5:$E$104-1&gt;=U$6)*Asignaciones!$F$5:$F$104))</f>
        <v/>
      </c>
      <c r="V91" s="17">
        <f>IF($A91="","",SUMPRODUCT((Asignaciones!$B$5:$B$104=$A91)*(Asignaciones!$D$5:$D$104&lt;=V$6)*(Asignaciones!$D$5:$D$104+Asignaciones!$E$5:$E$104-1&gt;=V$6)*Asignaciones!$F$5:$F$104))</f>
        <v/>
      </c>
      <c r="W91" s="17">
        <f>IF($A91="","",SUMPRODUCT((Asignaciones!$B$5:$B$104=$A91)*(Asignaciones!$D$5:$D$104&lt;=W$6)*(Asignaciones!$D$5:$D$104+Asignaciones!$E$5:$E$104-1&gt;=W$6)*Asignaciones!$F$5:$F$104))</f>
        <v/>
      </c>
      <c r="X91" s="17">
        <f>IF($A91="","",SUMPRODUCT((Asignaciones!$B$5:$B$104=$A91)*(Asignaciones!$D$5:$D$104&lt;=X$6)*(Asignaciones!$D$5:$D$104+Asignaciones!$E$5:$E$104-1&gt;=X$6)*Asignaciones!$F$5:$F$104))</f>
        <v/>
      </c>
      <c r="Y91" s="17">
        <f>IF($A91="","",SUMPRODUCT((Asignaciones!$B$5:$B$104=$A91)*(Asignaciones!$D$5:$D$104&lt;=Y$6)*(Asignaciones!$D$5:$D$104+Asignaciones!$E$5:$E$104-1&gt;=Y$6)*Asignaciones!$F$5:$F$104))</f>
        <v/>
      </c>
      <c r="Z91" s="17">
        <f>IF($A91="","",SUMPRODUCT((Asignaciones!$B$5:$B$104=$A91)*(Asignaciones!$D$5:$D$104&lt;=Z$6)*(Asignaciones!$D$5:$D$104+Asignaciones!$E$5:$E$104-1&gt;=Z$6)*Asignaciones!$F$5:$F$104))</f>
        <v/>
      </c>
      <c r="AA91" s="17">
        <f>IF($A91="","",SUMPRODUCT((Asignaciones!$B$5:$B$104=$A91)*(Asignaciones!$D$5:$D$104&lt;=AA$6)*(Asignaciones!$D$5:$D$104+Asignaciones!$E$5:$E$104-1&gt;=AA$6)*Asignaciones!$F$5:$F$104))</f>
        <v/>
      </c>
      <c r="AB91" s="17">
        <f>IF($A91="","",SUMPRODUCT((Asignaciones!$B$5:$B$104=$A91)*(Asignaciones!$D$5:$D$104&lt;=AB$6)*(Asignaciones!$D$5:$D$104+Asignaciones!$E$5:$E$104-1&gt;=AB$6)*Asignaciones!$F$5:$F$104))</f>
        <v/>
      </c>
      <c r="AC91" s="18">
        <f>IF($A91="","",SUMIF(Asignaciones!$B$5:$B$104,$A91,Asignaciones!$K$5:$K$104))</f>
        <v/>
      </c>
      <c r="AD91" s="17">
        <f>IF($A91="","",COUNTIF(C91:AB91,"&gt;0"))</f>
        <v/>
      </c>
    </row>
    <row r="92">
      <c r="A92" s="8" t="n"/>
      <c r="B92" s="18">
        <f>IF($A92="","",SUM(C92:AB92))</f>
        <v/>
      </c>
      <c r="C92" s="17">
        <f>IF($A92="","",SUMPRODUCT((Asignaciones!$B$5:$B$104=$A92)*(Asignaciones!$D$5:$D$104&lt;=C$6)*(Asignaciones!$D$5:$D$104+Asignaciones!$E$5:$E$104-1&gt;=C$6)*Asignaciones!$F$5:$F$104))</f>
        <v/>
      </c>
      <c r="D92" s="17">
        <f>IF($A92="","",SUMPRODUCT((Asignaciones!$B$5:$B$104=$A92)*(Asignaciones!$D$5:$D$104&lt;=D$6)*(Asignaciones!$D$5:$D$104+Asignaciones!$E$5:$E$104-1&gt;=D$6)*Asignaciones!$F$5:$F$104))</f>
        <v/>
      </c>
      <c r="E92" s="17">
        <f>IF($A92="","",SUMPRODUCT((Asignaciones!$B$5:$B$104=$A92)*(Asignaciones!$D$5:$D$104&lt;=E$6)*(Asignaciones!$D$5:$D$104+Asignaciones!$E$5:$E$104-1&gt;=E$6)*Asignaciones!$F$5:$F$104))</f>
        <v/>
      </c>
      <c r="F92" s="17">
        <f>IF($A92="","",SUMPRODUCT((Asignaciones!$B$5:$B$104=$A92)*(Asignaciones!$D$5:$D$104&lt;=F$6)*(Asignaciones!$D$5:$D$104+Asignaciones!$E$5:$E$104-1&gt;=F$6)*Asignaciones!$F$5:$F$104))</f>
        <v/>
      </c>
      <c r="G92" s="17">
        <f>IF($A92="","",SUMPRODUCT((Asignaciones!$B$5:$B$104=$A92)*(Asignaciones!$D$5:$D$104&lt;=G$6)*(Asignaciones!$D$5:$D$104+Asignaciones!$E$5:$E$104-1&gt;=G$6)*Asignaciones!$F$5:$F$104))</f>
        <v/>
      </c>
      <c r="H92" s="17">
        <f>IF($A92="","",SUMPRODUCT((Asignaciones!$B$5:$B$104=$A92)*(Asignaciones!$D$5:$D$104&lt;=H$6)*(Asignaciones!$D$5:$D$104+Asignaciones!$E$5:$E$104-1&gt;=H$6)*Asignaciones!$F$5:$F$104))</f>
        <v/>
      </c>
      <c r="I92" s="17">
        <f>IF($A92="","",SUMPRODUCT((Asignaciones!$B$5:$B$104=$A92)*(Asignaciones!$D$5:$D$104&lt;=I$6)*(Asignaciones!$D$5:$D$104+Asignaciones!$E$5:$E$104-1&gt;=I$6)*Asignaciones!$F$5:$F$104))</f>
        <v/>
      </c>
      <c r="J92" s="17">
        <f>IF($A92="","",SUMPRODUCT((Asignaciones!$B$5:$B$104=$A92)*(Asignaciones!$D$5:$D$104&lt;=J$6)*(Asignaciones!$D$5:$D$104+Asignaciones!$E$5:$E$104-1&gt;=J$6)*Asignaciones!$F$5:$F$104))</f>
        <v/>
      </c>
      <c r="K92" s="17">
        <f>IF($A92="","",SUMPRODUCT((Asignaciones!$B$5:$B$104=$A92)*(Asignaciones!$D$5:$D$104&lt;=K$6)*(Asignaciones!$D$5:$D$104+Asignaciones!$E$5:$E$104-1&gt;=K$6)*Asignaciones!$F$5:$F$104))</f>
        <v/>
      </c>
      <c r="L92" s="17">
        <f>IF($A92="","",SUMPRODUCT((Asignaciones!$B$5:$B$104=$A92)*(Asignaciones!$D$5:$D$104&lt;=L$6)*(Asignaciones!$D$5:$D$104+Asignaciones!$E$5:$E$104-1&gt;=L$6)*Asignaciones!$F$5:$F$104))</f>
        <v/>
      </c>
      <c r="M92" s="17">
        <f>IF($A92="","",SUMPRODUCT((Asignaciones!$B$5:$B$104=$A92)*(Asignaciones!$D$5:$D$104&lt;=M$6)*(Asignaciones!$D$5:$D$104+Asignaciones!$E$5:$E$104-1&gt;=M$6)*Asignaciones!$F$5:$F$104))</f>
        <v/>
      </c>
      <c r="N92" s="17">
        <f>IF($A92="","",SUMPRODUCT((Asignaciones!$B$5:$B$104=$A92)*(Asignaciones!$D$5:$D$104&lt;=N$6)*(Asignaciones!$D$5:$D$104+Asignaciones!$E$5:$E$104-1&gt;=N$6)*Asignaciones!$F$5:$F$104))</f>
        <v/>
      </c>
      <c r="O92" s="17">
        <f>IF($A92="","",SUMPRODUCT((Asignaciones!$B$5:$B$104=$A92)*(Asignaciones!$D$5:$D$104&lt;=O$6)*(Asignaciones!$D$5:$D$104+Asignaciones!$E$5:$E$104-1&gt;=O$6)*Asignaciones!$F$5:$F$104))</f>
        <v/>
      </c>
      <c r="P92" s="17">
        <f>IF($A92="","",SUMPRODUCT((Asignaciones!$B$5:$B$104=$A92)*(Asignaciones!$D$5:$D$104&lt;=P$6)*(Asignaciones!$D$5:$D$104+Asignaciones!$E$5:$E$104-1&gt;=P$6)*Asignaciones!$F$5:$F$104))</f>
        <v/>
      </c>
      <c r="Q92" s="17">
        <f>IF($A92="","",SUMPRODUCT((Asignaciones!$B$5:$B$104=$A92)*(Asignaciones!$D$5:$D$104&lt;=Q$6)*(Asignaciones!$D$5:$D$104+Asignaciones!$E$5:$E$104-1&gt;=Q$6)*Asignaciones!$F$5:$F$104))</f>
        <v/>
      </c>
      <c r="R92" s="17">
        <f>IF($A92="","",SUMPRODUCT((Asignaciones!$B$5:$B$104=$A92)*(Asignaciones!$D$5:$D$104&lt;=R$6)*(Asignaciones!$D$5:$D$104+Asignaciones!$E$5:$E$104-1&gt;=R$6)*Asignaciones!$F$5:$F$104))</f>
        <v/>
      </c>
      <c r="S92" s="17">
        <f>IF($A92="","",SUMPRODUCT((Asignaciones!$B$5:$B$104=$A92)*(Asignaciones!$D$5:$D$104&lt;=S$6)*(Asignaciones!$D$5:$D$104+Asignaciones!$E$5:$E$104-1&gt;=S$6)*Asignaciones!$F$5:$F$104))</f>
        <v/>
      </c>
      <c r="T92" s="17">
        <f>IF($A92="","",SUMPRODUCT((Asignaciones!$B$5:$B$104=$A92)*(Asignaciones!$D$5:$D$104&lt;=T$6)*(Asignaciones!$D$5:$D$104+Asignaciones!$E$5:$E$104-1&gt;=T$6)*Asignaciones!$F$5:$F$104))</f>
        <v/>
      </c>
      <c r="U92" s="17">
        <f>IF($A92="","",SUMPRODUCT((Asignaciones!$B$5:$B$104=$A92)*(Asignaciones!$D$5:$D$104&lt;=U$6)*(Asignaciones!$D$5:$D$104+Asignaciones!$E$5:$E$104-1&gt;=U$6)*Asignaciones!$F$5:$F$104))</f>
        <v/>
      </c>
      <c r="V92" s="17">
        <f>IF($A92="","",SUMPRODUCT((Asignaciones!$B$5:$B$104=$A92)*(Asignaciones!$D$5:$D$104&lt;=V$6)*(Asignaciones!$D$5:$D$104+Asignaciones!$E$5:$E$104-1&gt;=V$6)*Asignaciones!$F$5:$F$104))</f>
        <v/>
      </c>
      <c r="W92" s="17">
        <f>IF($A92="","",SUMPRODUCT((Asignaciones!$B$5:$B$104=$A92)*(Asignaciones!$D$5:$D$104&lt;=W$6)*(Asignaciones!$D$5:$D$104+Asignaciones!$E$5:$E$104-1&gt;=W$6)*Asignaciones!$F$5:$F$104))</f>
        <v/>
      </c>
      <c r="X92" s="17">
        <f>IF($A92="","",SUMPRODUCT((Asignaciones!$B$5:$B$104=$A92)*(Asignaciones!$D$5:$D$104&lt;=X$6)*(Asignaciones!$D$5:$D$104+Asignaciones!$E$5:$E$104-1&gt;=X$6)*Asignaciones!$F$5:$F$104))</f>
        <v/>
      </c>
      <c r="Y92" s="17">
        <f>IF($A92="","",SUMPRODUCT((Asignaciones!$B$5:$B$104=$A92)*(Asignaciones!$D$5:$D$104&lt;=Y$6)*(Asignaciones!$D$5:$D$104+Asignaciones!$E$5:$E$104-1&gt;=Y$6)*Asignaciones!$F$5:$F$104))</f>
        <v/>
      </c>
      <c r="Z92" s="17">
        <f>IF($A92="","",SUMPRODUCT((Asignaciones!$B$5:$B$104=$A92)*(Asignaciones!$D$5:$D$104&lt;=Z$6)*(Asignaciones!$D$5:$D$104+Asignaciones!$E$5:$E$104-1&gt;=Z$6)*Asignaciones!$F$5:$F$104))</f>
        <v/>
      </c>
      <c r="AA92" s="17">
        <f>IF($A92="","",SUMPRODUCT((Asignaciones!$B$5:$B$104=$A92)*(Asignaciones!$D$5:$D$104&lt;=AA$6)*(Asignaciones!$D$5:$D$104+Asignaciones!$E$5:$E$104-1&gt;=AA$6)*Asignaciones!$F$5:$F$104))</f>
        <v/>
      </c>
      <c r="AB92" s="17">
        <f>IF($A92="","",SUMPRODUCT((Asignaciones!$B$5:$B$104=$A92)*(Asignaciones!$D$5:$D$104&lt;=AB$6)*(Asignaciones!$D$5:$D$104+Asignaciones!$E$5:$E$104-1&gt;=AB$6)*Asignaciones!$F$5:$F$104))</f>
        <v/>
      </c>
      <c r="AC92" s="18">
        <f>IF($A92="","",SUMIF(Asignaciones!$B$5:$B$104,$A92,Asignaciones!$K$5:$K$104))</f>
        <v/>
      </c>
      <c r="AD92" s="17">
        <f>IF($A92="","",COUNTIF(C92:AB92,"&gt;0"))</f>
        <v/>
      </c>
    </row>
    <row r="93">
      <c r="A93" s="8" t="n"/>
      <c r="B93" s="18">
        <f>IF($A93="","",SUM(C93:AB93))</f>
        <v/>
      </c>
      <c r="C93" s="17">
        <f>IF($A93="","",SUMPRODUCT((Asignaciones!$B$5:$B$104=$A93)*(Asignaciones!$D$5:$D$104&lt;=C$6)*(Asignaciones!$D$5:$D$104+Asignaciones!$E$5:$E$104-1&gt;=C$6)*Asignaciones!$F$5:$F$104))</f>
        <v/>
      </c>
      <c r="D93" s="17">
        <f>IF($A93="","",SUMPRODUCT((Asignaciones!$B$5:$B$104=$A93)*(Asignaciones!$D$5:$D$104&lt;=D$6)*(Asignaciones!$D$5:$D$104+Asignaciones!$E$5:$E$104-1&gt;=D$6)*Asignaciones!$F$5:$F$104))</f>
        <v/>
      </c>
      <c r="E93" s="17">
        <f>IF($A93="","",SUMPRODUCT((Asignaciones!$B$5:$B$104=$A93)*(Asignaciones!$D$5:$D$104&lt;=E$6)*(Asignaciones!$D$5:$D$104+Asignaciones!$E$5:$E$104-1&gt;=E$6)*Asignaciones!$F$5:$F$104))</f>
        <v/>
      </c>
      <c r="F93" s="17">
        <f>IF($A93="","",SUMPRODUCT((Asignaciones!$B$5:$B$104=$A93)*(Asignaciones!$D$5:$D$104&lt;=F$6)*(Asignaciones!$D$5:$D$104+Asignaciones!$E$5:$E$104-1&gt;=F$6)*Asignaciones!$F$5:$F$104))</f>
        <v/>
      </c>
      <c r="G93" s="17">
        <f>IF($A93="","",SUMPRODUCT((Asignaciones!$B$5:$B$104=$A93)*(Asignaciones!$D$5:$D$104&lt;=G$6)*(Asignaciones!$D$5:$D$104+Asignaciones!$E$5:$E$104-1&gt;=G$6)*Asignaciones!$F$5:$F$104))</f>
        <v/>
      </c>
      <c r="H93" s="17">
        <f>IF($A93="","",SUMPRODUCT((Asignaciones!$B$5:$B$104=$A93)*(Asignaciones!$D$5:$D$104&lt;=H$6)*(Asignaciones!$D$5:$D$104+Asignaciones!$E$5:$E$104-1&gt;=H$6)*Asignaciones!$F$5:$F$104))</f>
        <v/>
      </c>
      <c r="I93" s="17">
        <f>IF($A93="","",SUMPRODUCT((Asignaciones!$B$5:$B$104=$A93)*(Asignaciones!$D$5:$D$104&lt;=I$6)*(Asignaciones!$D$5:$D$104+Asignaciones!$E$5:$E$104-1&gt;=I$6)*Asignaciones!$F$5:$F$104))</f>
        <v/>
      </c>
      <c r="J93" s="17">
        <f>IF($A93="","",SUMPRODUCT((Asignaciones!$B$5:$B$104=$A93)*(Asignaciones!$D$5:$D$104&lt;=J$6)*(Asignaciones!$D$5:$D$104+Asignaciones!$E$5:$E$104-1&gt;=J$6)*Asignaciones!$F$5:$F$104))</f>
        <v/>
      </c>
      <c r="K93" s="17">
        <f>IF($A93="","",SUMPRODUCT((Asignaciones!$B$5:$B$104=$A93)*(Asignaciones!$D$5:$D$104&lt;=K$6)*(Asignaciones!$D$5:$D$104+Asignaciones!$E$5:$E$104-1&gt;=K$6)*Asignaciones!$F$5:$F$104))</f>
        <v/>
      </c>
      <c r="L93" s="17">
        <f>IF($A93="","",SUMPRODUCT((Asignaciones!$B$5:$B$104=$A93)*(Asignaciones!$D$5:$D$104&lt;=L$6)*(Asignaciones!$D$5:$D$104+Asignaciones!$E$5:$E$104-1&gt;=L$6)*Asignaciones!$F$5:$F$104))</f>
        <v/>
      </c>
      <c r="M93" s="17">
        <f>IF($A93="","",SUMPRODUCT((Asignaciones!$B$5:$B$104=$A93)*(Asignaciones!$D$5:$D$104&lt;=M$6)*(Asignaciones!$D$5:$D$104+Asignaciones!$E$5:$E$104-1&gt;=M$6)*Asignaciones!$F$5:$F$104))</f>
        <v/>
      </c>
      <c r="N93" s="17">
        <f>IF($A93="","",SUMPRODUCT((Asignaciones!$B$5:$B$104=$A93)*(Asignaciones!$D$5:$D$104&lt;=N$6)*(Asignaciones!$D$5:$D$104+Asignaciones!$E$5:$E$104-1&gt;=N$6)*Asignaciones!$F$5:$F$104))</f>
        <v/>
      </c>
      <c r="O93" s="17">
        <f>IF($A93="","",SUMPRODUCT((Asignaciones!$B$5:$B$104=$A93)*(Asignaciones!$D$5:$D$104&lt;=O$6)*(Asignaciones!$D$5:$D$104+Asignaciones!$E$5:$E$104-1&gt;=O$6)*Asignaciones!$F$5:$F$104))</f>
        <v/>
      </c>
      <c r="P93" s="17">
        <f>IF($A93="","",SUMPRODUCT((Asignaciones!$B$5:$B$104=$A93)*(Asignaciones!$D$5:$D$104&lt;=P$6)*(Asignaciones!$D$5:$D$104+Asignaciones!$E$5:$E$104-1&gt;=P$6)*Asignaciones!$F$5:$F$104))</f>
        <v/>
      </c>
      <c r="Q93" s="17">
        <f>IF($A93="","",SUMPRODUCT((Asignaciones!$B$5:$B$104=$A93)*(Asignaciones!$D$5:$D$104&lt;=Q$6)*(Asignaciones!$D$5:$D$104+Asignaciones!$E$5:$E$104-1&gt;=Q$6)*Asignaciones!$F$5:$F$104))</f>
        <v/>
      </c>
      <c r="R93" s="17">
        <f>IF($A93="","",SUMPRODUCT((Asignaciones!$B$5:$B$104=$A93)*(Asignaciones!$D$5:$D$104&lt;=R$6)*(Asignaciones!$D$5:$D$104+Asignaciones!$E$5:$E$104-1&gt;=R$6)*Asignaciones!$F$5:$F$104))</f>
        <v/>
      </c>
      <c r="S93" s="17">
        <f>IF($A93="","",SUMPRODUCT((Asignaciones!$B$5:$B$104=$A93)*(Asignaciones!$D$5:$D$104&lt;=S$6)*(Asignaciones!$D$5:$D$104+Asignaciones!$E$5:$E$104-1&gt;=S$6)*Asignaciones!$F$5:$F$104))</f>
        <v/>
      </c>
      <c r="T93" s="17">
        <f>IF($A93="","",SUMPRODUCT((Asignaciones!$B$5:$B$104=$A93)*(Asignaciones!$D$5:$D$104&lt;=T$6)*(Asignaciones!$D$5:$D$104+Asignaciones!$E$5:$E$104-1&gt;=T$6)*Asignaciones!$F$5:$F$104))</f>
        <v/>
      </c>
      <c r="U93" s="17">
        <f>IF($A93="","",SUMPRODUCT((Asignaciones!$B$5:$B$104=$A93)*(Asignaciones!$D$5:$D$104&lt;=U$6)*(Asignaciones!$D$5:$D$104+Asignaciones!$E$5:$E$104-1&gt;=U$6)*Asignaciones!$F$5:$F$104))</f>
        <v/>
      </c>
      <c r="V93" s="17">
        <f>IF($A93="","",SUMPRODUCT((Asignaciones!$B$5:$B$104=$A93)*(Asignaciones!$D$5:$D$104&lt;=V$6)*(Asignaciones!$D$5:$D$104+Asignaciones!$E$5:$E$104-1&gt;=V$6)*Asignaciones!$F$5:$F$104))</f>
        <v/>
      </c>
      <c r="W93" s="17">
        <f>IF($A93="","",SUMPRODUCT((Asignaciones!$B$5:$B$104=$A93)*(Asignaciones!$D$5:$D$104&lt;=W$6)*(Asignaciones!$D$5:$D$104+Asignaciones!$E$5:$E$104-1&gt;=W$6)*Asignaciones!$F$5:$F$104))</f>
        <v/>
      </c>
      <c r="X93" s="17">
        <f>IF($A93="","",SUMPRODUCT((Asignaciones!$B$5:$B$104=$A93)*(Asignaciones!$D$5:$D$104&lt;=X$6)*(Asignaciones!$D$5:$D$104+Asignaciones!$E$5:$E$104-1&gt;=X$6)*Asignaciones!$F$5:$F$104))</f>
        <v/>
      </c>
      <c r="Y93" s="17">
        <f>IF($A93="","",SUMPRODUCT((Asignaciones!$B$5:$B$104=$A93)*(Asignaciones!$D$5:$D$104&lt;=Y$6)*(Asignaciones!$D$5:$D$104+Asignaciones!$E$5:$E$104-1&gt;=Y$6)*Asignaciones!$F$5:$F$104))</f>
        <v/>
      </c>
      <c r="Z93" s="17">
        <f>IF($A93="","",SUMPRODUCT((Asignaciones!$B$5:$B$104=$A93)*(Asignaciones!$D$5:$D$104&lt;=Z$6)*(Asignaciones!$D$5:$D$104+Asignaciones!$E$5:$E$104-1&gt;=Z$6)*Asignaciones!$F$5:$F$104))</f>
        <v/>
      </c>
      <c r="AA93" s="17">
        <f>IF($A93="","",SUMPRODUCT((Asignaciones!$B$5:$B$104=$A93)*(Asignaciones!$D$5:$D$104&lt;=AA$6)*(Asignaciones!$D$5:$D$104+Asignaciones!$E$5:$E$104-1&gt;=AA$6)*Asignaciones!$F$5:$F$104))</f>
        <v/>
      </c>
      <c r="AB93" s="17">
        <f>IF($A93="","",SUMPRODUCT((Asignaciones!$B$5:$B$104=$A93)*(Asignaciones!$D$5:$D$104&lt;=AB$6)*(Asignaciones!$D$5:$D$104+Asignaciones!$E$5:$E$104-1&gt;=AB$6)*Asignaciones!$F$5:$F$104))</f>
        <v/>
      </c>
      <c r="AC93" s="18">
        <f>IF($A93="","",SUMIF(Asignaciones!$B$5:$B$104,$A93,Asignaciones!$K$5:$K$104))</f>
        <v/>
      </c>
      <c r="AD93" s="17">
        <f>IF($A93="","",COUNTIF(C93:AB93,"&gt;0"))</f>
        <v/>
      </c>
    </row>
    <row r="94">
      <c r="A94" s="8" t="n"/>
      <c r="B94" s="18">
        <f>IF($A94="","",SUM(C94:AB94))</f>
        <v/>
      </c>
      <c r="C94" s="17">
        <f>IF($A94="","",SUMPRODUCT((Asignaciones!$B$5:$B$104=$A94)*(Asignaciones!$D$5:$D$104&lt;=C$6)*(Asignaciones!$D$5:$D$104+Asignaciones!$E$5:$E$104-1&gt;=C$6)*Asignaciones!$F$5:$F$104))</f>
        <v/>
      </c>
      <c r="D94" s="17">
        <f>IF($A94="","",SUMPRODUCT((Asignaciones!$B$5:$B$104=$A94)*(Asignaciones!$D$5:$D$104&lt;=D$6)*(Asignaciones!$D$5:$D$104+Asignaciones!$E$5:$E$104-1&gt;=D$6)*Asignaciones!$F$5:$F$104))</f>
        <v/>
      </c>
      <c r="E94" s="17">
        <f>IF($A94="","",SUMPRODUCT((Asignaciones!$B$5:$B$104=$A94)*(Asignaciones!$D$5:$D$104&lt;=E$6)*(Asignaciones!$D$5:$D$104+Asignaciones!$E$5:$E$104-1&gt;=E$6)*Asignaciones!$F$5:$F$104))</f>
        <v/>
      </c>
      <c r="F94" s="17">
        <f>IF($A94="","",SUMPRODUCT((Asignaciones!$B$5:$B$104=$A94)*(Asignaciones!$D$5:$D$104&lt;=F$6)*(Asignaciones!$D$5:$D$104+Asignaciones!$E$5:$E$104-1&gt;=F$6)*Asignaciones!$F$5:$F$104))</f>
        <v/>
      </c>
      <c r="G94" s="17">
        <f>IF($A94="","",SUMPRODUCT((Asignaciones!$B$5:$B$104=$A94)*(Asignaciones!$D$5:$D$104&lt;=G$6)*(Asignaciones!$D$5:$D$104+Asignaciones!$E$5:$E$104-1&gt;=G$6)*Asignaciones!$F$5:$F$104))</f>
        <v/>
      </c>
      <c r="H94" s="17">
        <f>IF($A94="","",SUMPRODUCT((Asignaciones!$B$5:$B$104=$A94)*(Asignaciones!$D$5:$D$104&lt;=H$6)*(Asignaciones!$D$5:$D$104+Asignaciones!$E$5:$E$104-1&gt;=H$6)*Asignaciones!$F$5:$F$104))</f>
        <v/>
      </c>
      <c r="I94" s="17">
        <f>IF($A94="","",SUMPRODUCT((Asignaciones!$B$5:$B$104=$A94)*(Asignaciones!$D$5:$D$104&lt;=I$6)*(Asignaciones!$D$5:$D$104+Asignaciones!$E$5:$E$104-1&gt;=I$6)*Asignaciones!$F$5:$F$104))</f>
        <v/>
      </c>
      <c r="J94" s="17">
        <f>IF($A94="","",SUMPRODUCT((Asignaciones!$B$5:$B$104=$A94)*(Asignaciones!$D$5:$D$104&lt;=J$6)*(Asignaciones!$D$5:$D$104+Asignaciones!$E$5:$E$104-1&gt;=J$6)*Asignaciones!$F$5:$F$104))</f>
        <v/>
      </c>
      <c r="K94" s="17">
        <f>IF($A94="","",SUMPRODUCT((Asignaciones!$B$5:$B$104=$A94)*(Asignaciones!$D$5:$D$104&lt;=K$6)*(Asignaciones!$D$5:$D$104+Asignaciones!$E$5:$E$104-1&gt;=K$6)*Asignaciones!$F$5:$F$104))</f>
        <v/>
      </c>
      <c r="L94" s="17">
        <f>IF($A94="","",SUMPRODUCT((Asignaciones!$B$5:$B$104=$A94)*(Asignaciones!$D$5:$D$104&lt;=L$6)*(Asignaciones!$D$5:$D$104+Asignaciones!$E$5:$E$104-1&gt;=L$6)*Asignaciones!$F$5:$F$104))</f>
        <v/>
      </c>
      <c r="M94" s="17">
        <f>IF($A94="","",SUMPRODUCT((Asignaciones!$B$5:$B$104=$A94)*(Asignaciones!$D$5:$D$104&lt;=M$6)*(Asignaciones!$D$5:$D$104+Asignaciones!$E$5:$E$104-1&gt;=M$6)*Asignaciones!$F$5:$F$104))</f>
        <v/>
      </c>
      <c r="N94" s="17">
        <f>IF($A94="","",SUMPRODUCT((Asignaciones!$B$5:$B$104=$A94)*(Asignaciones!$D$5:$D$104&lt;=N$6)*(Asignaciones!$D$5:$D$104+Asignaciones!$E$5:$E$104-1&gt;=N$6)*Asignaciones!$F$5:$F$104))</f>
        <v/>
      </c>
      <c r="O94" s="17">
        <f>IF($A94="","",SUMPRODUCT((Asignaciones!$B$5:$B$104=$A94)*(Asignaciones!$D$5:$D$104&lt;=O$6)*(Asignaciones!$D$5:$D$104+Asignaciones!$E$5:$E$104-1&gt;=O$6)*Asignaciones!$F$5:$F$104))</f>
        <v/>
      </c>
      <c r="P94" s="17">
        <f>IF($A94="","",SUMPRODUCT((Asignaciones!$B$5:$B$104=$A94)*(Asignaciones!$D$5:$D$104&lt;=P$6)*(Asignaciones!$D$5:$D$104+Asignaciones!$E$5:$E$104-1&gt;=P$6)*Asignaciones!$F$5:$F$104))</f>
        <v/>
      </c>
      <c r="Q94" s="17">
        <f>IF($A94="","",SUMPRODUCT((Asignaciones!$B$5:$B$104=$A94)*(Asignaciones!$D$5:$D$104&lt;=Q$6)*(Asignaciones!$D$5:$D$104+Asignaciones!$E$5:$E$104-1&gt;=Q$6)*Asignaciones!$F$5:$F$104))</f>
        <v/>
      </c>
      <c r="R94" s="17">
        <f>IF($A94="","",SUMPRODUCT((Asignaciones!$B$5:$B$104=$A94)*(Asignaciones!$D$5:$D$104&lt;=R$6)*(Asignaciones!$D$5:$D$104+Asignaciones!$E$5:$E$104-1&gt;=R$6)*Asignaciones!$F$5:$F$104))</f>
        <v/>
      </c>
      <c r="S94" s="17">
        <f>IF($A94="","",SUMPRODUCT((Asignaciones!$B$5:$B$104=$A94)*(Asignaciones!$D$5:$D$104&lt;=S$6)*(Asignaciones!$D$5:$D$104+Asignaciones!$E$5:$E$104-1&gt;=S$6)*Asignaciones!$F$5:$F$104))</f>
        <v/>
      </c>
      <c r="T94" s="17">
        <f>IF($A94="","",SUMPRODUCT((Asignaciones!$B$5:$B$104=$A94)*(Asignaciones!$D$5:$D$104&lt;=T$6)*(Asignaciones!$D$5:$D$104+Asignaciones!$E$5:$E$104-1&gt;=T$6)*Asignaciones!$F$5:$F$104))</f>
        <v/>
      </c>
      <c r="U94" s="17">
        <f>IF($A94="","",SUMPRODUCT((Asignaciones!$B$5:$B$104=$A94)*(Asignaciones!$D$5:$D$104&lt;=U$6)*(Asignaciones!$D$5:$D$104+Asignaciones!$E$5:$E$104-1&gt;=U$6)*Asignaciones!$F$5:$F$104))</f>
        <v/>
      </c>
      <c r="V94" s="17">
        <f>IF($A94="","",SUMPRODUCT((Asignaciones!$B$5:$B$104=$A94)*(Asignaciones!$D$5:$D$104&lt;=V$6)*(Asignaciones!$D$5:$D$104+Asignaciones!$E$5:$E$104-1&gt;=V$6)*Asignaciones!$F$5:$F$104))</f>
        <v/>
      </c>
      <c r="W94" s="17">
        <f>IF($A94="","",SUMPRODUCT((Asignaciones!$B$5:$B$104=$A94)*(Asignaciones!$D$5:$D$104&lt;=W$6)*(Asignaciones!$D$5:$D$104+Asignaciones!$E$5:$E$104-1&gt;=W$6)*Asignaciones!$F$5:$F$104))</f>
        <v/>
      </c>
      <c r="X94" s="17">
        <f>IF($A94="","",SUMPRODUCT((Asignaciones!$B$5:$B$104=$A94)*(Asignaciones!$D$5:$D$104&lt;=X$6)*(Asignaciones!$D$5:$D$104+Asignaciones!$E$5:$E$104-1&gt;=X$6)*Asignaciones!$F$5:$F$104))</f>
        <v/>
      </c>
      <c r="Y94" s="17">
        <f>IF($A94="","",SUMPRODUCT((Asignaciones!$B$5:$B$104=$A94)*(Asignaciones!$D$5:$D$104&lt;=Y$6)*(Asignaciones!$D$5:$D$104+Asignaciones!$E$5:$E$104-1&gt;=Y$6)*Asignaciones!$F$5:$F$104))</f>
        <v/>
      </c>
      <c r="Z94" s="17">
        <f>IF($A94="","",SUMPRODUCT((Asignaciones!$B$5:$B$104=$A94)*(Asignaciones!$D$5:$D$104&lt;=Z$6)*(Asignaciones!$D$5:$D$104+Asignaciones!$E$5:$E$104-1&gt;=Z$6)*Asignaciones!$F$5:$F$104))</f>
        <v/>
      </c>
      <c r="AA94" s="17">
        <f>IF($A94="","",SUMPRODUCT((Asignaciones!$B$5:$B$104=$A94)*(Asignaciones!$D$5:$D$104&lt;=AA$6)*(Asignaciones!$D$5:$D$104+Asignaciones!$E$5:$E$104-1&gt;=AA$6)*Asignaciones!$F$5:$F$104))</f>
        <v/>
      </c>
      <c r="AB94" s="17">
        <f>IF($A94="","",SUMPRODUCT((Asignaciones!$B$5:$B$104=$A94)*(Asignaciones!$D$5:$D$104&lt;=AB$6)*(Asignaciones!$D$5:$D$104+Asignaciones!$E$5:$E$104-1&gt;=AB$6)*Asignaciones!$F$5:$F$104))</f>
        <v/>
      </c>
      <c r="AC94" s="18">
        <f>IF($A94="","",SUMIF(Asignaciones!$B$5:$B$104,$A94,Asignaciones!$K$5:$K$104))</f>
        <v/>
      </c>
      <c r="AD94" s="17">
        <f>IF($A94="","",COUNTIF(C94:AB94,"&gt;0"))</f>
        <v/>
      </c>
    </row>
    <row r="95">
      <c r="A95" s="8" t="n"/>
      <c r="B95" s="18">
        <f>IF($A95="","",SUM(C95:AB95))</f>
        <v/>
      </c>
      <c r="C95" s="17">
        <f>IF($A95="","",SUMPRODUCT((Asignaciones!$B$5:$B$104=$A95)*(Asignaciones!$D$5:$D$104&lt;=C$6)*(Asignaciones!$D$5:$D$104+Asignaciones!$E$5:$E$104-1&gt;=C$6)*Asignaciones!$F$5:$F$104))</f>
        <v/>
      </c>
      <c r="D95" s="17">
        <f>IF($A95="","",SUMPRODUCT((Asignaciones!$B$5:$B$104=$A95)*(Asignaciones!$D$5:$D$104&lt;=D$6)*(Asignaciones!$D$5:$D$104+Asignaciones!$E$5:$E$104-1&gt;=D$6)*Asignaciones!$F$5:$F$104))</f>
        <v/>
      </c>
      <c r="E95" s="17">
        <f>IF($A95="","",SUMPRODUCT((Asignaciones!$B$5:$B$104=$A95)*(Asignaciones!$D$5:$D$104&lt;=E$6)*(Asignaciones!$D$5:$D$104+Asignaciones!$E$5:$E$104-1&gt;=E$6)*Asignaciones!$F$5:$F$104))</f>
        <v/>
      </c>
      <c r="F95" s="17">
        <f>IF($A95="","",SUMPRODUCT((Asignaciones!$B$5:$B$104=$A95)*(Asignaciones!$D$5:$D$104&lt;=F$6)*(Asignaciones!$D$5:$D$104+Asignaciones!$E$5:$E$104-1&gt;=F$6)*Asignaciones!$F$5:$F$104))</f>
        <v/>
      </c>
      <c r="G95" s="17">
        <f>IF($A95="","",SUMPRODUCT((Asignaciones!$B$5:$B$104=$A95)*(Asignaciones!$D$5:$D$104&lt;=G$6)*(Asignaciones!$D$5:$D$104+Asignaciones!$E$5:$E$104-1&gt;=G$6)*Asignaciones!$F$5:$F$104))</f>
        <v/>
      </c>
      <c r="H95" s="17">
        <f>IF($A95="","",SUMPRODUCT((Asignaciones!$B$5:$B$104=$A95)*(Asignaciones!$D$5:$D$104&lt;=H$6)*(Asignaciones!$D$5:$D$104+Asignaciones!$E$5:$E$104-1&gt;=H$6)*Asignaciones!$F$5:$F$104))</f>
        <v/>
      </c>
      <c r="I95" s="17">
        <f>IF($A95="","",SUMPRODUCT((Asignaciones!$B$5:$B$104=$A95)*(Asignaciones!$D$5:$D$104&lt;=I$6)*(Asignaciones!$D$5:$D$104+Asignaciones!$E$5:$E$104-1&gt;=I$6)*Asignaciones!$F$5:$F$104))</f>
        <v/>
      </c>
      <c r="J95" s="17">
        <f>IF($A95="","",SUMPRODUCT((Asignaciones!$B$5:$B$104=$A95)*(Asignaciones!$D$5:$D$104&lt;=J$6)*(Asignaciones!$D$5:$D$104+Asignaciones!$E$5:$E$104-1&gt;=J$6)*Asignaciones!$F$5:$F$104))</f>
        <v/>
      </c>
      <c r="K95" s="17">
        <f>IF($A95="","",SUMPRODUCT((Asignaciones!$B$5:$B$104=$A95)*(Asignaciones!$D$5:$D$104&lt;=K$6)*(Asignaciones!$D$5:$D$104+Asignaciones!$E$5:$E$104-1&gt;=K$6)*Asignaciones!$F$5:$F$104))</f>
        <v/>
      </c>
      <c r="L95" s="17">
        <f>IF($A95="","",SUMPRODUCT((Asignaciones!$B$5:$B$104=$A95)*(Asignaciones!$D$5:$D$104&lt;=L$6)*(Asignaciones!$D$5:$D$104+Asignaciones!$E$5:$E$104-1&gt;=L$6)*Asignaciones!$F$5:$F$104))</f>
        <v/>
      </c>
      <c r="M95" s="17">
        <f>IF($A95="","",SUMPRODUCT((Asignaciones!$B$5:$B$104=$A95)*(Asignaciones!$D$5:$D$104&lt;=M$6)*(Asignaciones!$D$5:$D$104+Asignaciones!$E$5:$E$104-1&gt;=M$6)*Asignaciones!$F$5:$F$104))</f>
        <v/>
      </c>
      <c r="N95" s="17">
        <f>IF($A95="","",SUMPRODUCT((Asignaciones!$B$5:$B$104=$A95)*(Asignaciones!$D$5:$D$104&lt;=N$6)*(Asignaciones!$D$5:$D$104+Asignaciones!$E$5:$E$104-1&gt;=N$6)*Asignaciones!$F$5:$F$104))</f>
        <v/>
      </c>
      <c r="O95" s="17">
        <f>IF($A95="","",SUMPRODUCT((Asignaciones!$B$5:$B$104=$A95)*(Asignaciones!$D$5:$D$104&lt;=O$6)*(Asignaciones!$D$5:$D$104+Asignaciones!$E$5:$E$104-1&gt;=O$6)*Asignaciones!$F$5:$F$104))</f>
        <v/>
      </c>
      <c r="P95" s="17">
        <f>IF($A95="","",SUMPRODUCT((Asignaciones!$B$5:$B$104=$A95)*(Asignaciones!$D$5:$D$104&lt;=P$6)*(Asignaciones!$D$5:$D$104+Asignaciones!$E$5:$E$104-1&gt;=P$6)*Asignaciones!$F$5:$F$104))</f>
        <v/>
      </c>
      <c r="Q95" s="17">
        <f>IF($A95="","",SUMPRODUCT((Asignaciones!$B$5:$B$104=$A95)*(Asignaciones!$D$5:$D$104&lt;=Q$6)*(Asignaciones!$D$5:$D$104+Asignaciones!$E$5:$E$104-1&gt;=Q$6)*Asignaciones!$F$5:$F$104))</f>
        <v/>
      </c>
      <c r="R95" s="17">
        <f>IF($A95="","",SUMPRODUCT((Asignaciones!$B$5:$B$104=$A95)*(Asignaciones!$D$5:$D$104&lt;=R$6)*(Asignaciones!$D$5:$D$104+Asignaciones!$E$5:$E$104-1&gt;=R$6)*Asignaciones!$F$5:$F$104))</f>
        <v/>
      </c>
      <c r="S95" s="17">
        <f>IF($A95="","",SUMPRODUCT((Asignaciones!$B$5:$B$104=$A95)*(Asignaciones!$D$5:$D$104&lt;=S$6)*(Asignaciones!$D$5:$D$104+Asignaciones!$E$5:$E$104-1&gt;=S$6)*Asignaciones!$F$5:$F$104))</f>
        <v/>
      </c>
      <c r="T95" s="17">
        <f>IF($A95="","",SUMPRODUCT((Asignaciones!$B$5:$B$104=$A95)*(Asignaciones!$D$5:$D$104&lt;=T$6)*(Asignaciones!$D$5:$D$104+Asignaciones!$E$5:$E$104-1&gt;=T$6)*Asignaciones!$F$5:$F$104))</f>
        <v/>
      </c>
      <c r="U95" s="17">
        <f>IF($A95="","",SUMPRODUCT((Asignaciones!$B$5:$B$104=$A95)*(Asignaciones!$D$5:$D$104&lt;=U$6)*(Asignaciones!$D$5:$D$104+Asignaciones!$E$5:$E$104-1&gt;=U$6)*Asignaciones!$F$5:$F$104))</f>
        <v/>
      </c>
      <c r="V95" s="17">
        <f>IF($A95="","",SUMPRODUCT((Asignaciones!$B$5:$B$104=$A95)*(Asignaciones!$D$5:$D$104&lt;=V$6)*(Asignaciones!$D$5:$D$104+Asignaciones!$E$5:$E$104-1&gt;=V$6)*Asignaciones!$F$5:$F$104))</f>
        <v/>
      </c>
      <c r="W95" s="17">
        <f>IF($A95="","",SUMPRODUCT((Asignaciones!$B$5:$B$104=$A95)*(Asignaciones!$D$5:$D$104&lt;=W$6)*(Asignaciones!$D$5:$D$104+Asignaciones!$E$5:$E$104-1&gt;=W$6)*Asignaciones!$F$5:$F$104))</f>
        <v/>
      </c>
      <c r="X95" s="17">
        <f>IF($A95="","",SUMPRODUCT((Asignaciones!$B$5:$B$104=$A95)*(Asignaciones!$D$5:$D$104&lt;=X$6)*(Asignaciones!$D$5:$D$104+Asignaciones!$E$5:$E$104-1&gt;=X$6)*Asignaciones!$F$5:$F$104))</f>
        <v/>
      </c>
      <c r="Y95" s="17">
        <f>IF($A95="","",SUMPRODUCT((Asignaciones!$B$5:$B$104=$A95)*(Asignaciones!$D$5:$D$104&lt;=Y$6)*(Asignaciones!$D$5:$D$104+Asignaciones!$E$5:$E$104-1&gt;=Y$6)*Asignaciones!$F$5:$F$104))</f>
        <v/>
      </c>
      <c r="Z95" s="17">
        <f>IF($A95="","",SUMPRODUCT((Asignaciones!$B$5:$B$104=$A95)*(Asignaciones!$D$5:$D$104&lt;=Z$6)*(Asignaciones!$D$5:$D$104+Asignaciones!$E$5:$E$104-1&gt;=Z$6)*Asignaciones!$F$5:$F$104))</f>
        <v/>
      </c>
      <c r="AA95" s="17">
        <f>IF($A95="","",SUMPRODUCT((Asignaciones!$B$5:$B$104=$A95)*(Asignaciones!$D$5:$D$104&lt;=AA$6)*(Asignaciones!$D$5:$D$104+Asignaciones!$E$5:$E$104-1&gt;=AA$6)*Asignaciones!$F$5:$F$104))</f>
        <v/>
      </c>
      <c r="AB95" s="17">
        <f>IF($A95="","",SUMPRODUCT((Asignaciones!$B$5:$B$104=$A95)*(Asignaciones!$D$5:$D$104&lt;=AB$6)*(Asignaciones!$D$5:$D$104+Asignaciones!$E$5:$E$104-1&gt;=AB$6)*Asignaciones!$F$5:$F$104))</f>
        <v/>
      </c>
      <c r="AC95" s="18">
        <f>IF($A95="","",SUMIF(Asignaciones!$B$5:$B$104,$A95,Asignaciones!$K$5:$K$104))</f>
        <v/>
      </c>
      <c r="AD95" s="17">
        <f>IF($A95="","",COUNTIF(C95:AB95,"&gt;0"))</f>
        <v/>
      </c>
    </row>
    <row r="96">
      <c r="A96" s="8" t="n"/>
      <c r="B96" s="18">
        <f>IF($A96="","",SUM(C96:AB96))</f>
        <v/>
      </c>
      <c r="C96" s="17">
        <f>IF($A96="","",SUMPRODUCT((Asignaciones!$B$5:$B$104=$A96)*(Asignaciones!$D$5:$D$104&lt;=C$6)*(Asignaciones!$D$5:$D$104+Asignaciones!$E$5:$E$104-1&gt;=C$6)*Asignaciones!$F$5:$F$104))</f>
        <v/>
      </c>
      <c r="D96" s="17">
        <f>IF($A96="","",SUMPRODUCT((Asignaciones!$B$5:$B$104=$A96)*(Asignaciones!$D$5:$D$104&lt;=D$6)*(Asignaciones!$D$5:$D$104+Asignaciones!$E$5:$E$104-1&gt;=D$6)*Asignaciones!$F$5:$F$104))</f>
        <v/>
      </c>
      <c r="E96" s="17">
        <f>IF($A96="","",SUMPRODUCT((Asignaciones!$B$5:$B$104=$A96)*(Asignaciones!$D$5:$D$104&lt;=E$6)*(Asignaciones!$D$5:$D$104+Asignaciones!$E$5:$E$104-1&gt;=E$6)*Asignaciones!$F$5:$F$104))</f>
        <v/>
      </c>
      <c r="F96" s="17">
        <f>IF($A96="","",SUMPRODUCT((Asignaciones!$B$5:$B$104=$A96)*(Asignaciones!$D$5:$D$104&lt;=F$6)*(Asignaciones!$D$5:$D$104+Asignaciones!$E$5:$E$104-1&gt;=F$6)*Asignaciones!$F$5:$F$104))</f>
        <v/>
      </c>
      <c r="G96" s="17">
        <f>IF($A96="","",SUMPRODUCT((Asignaciones!$B$5:$B$104=$A96)*(Asignaciones!$D$5:$D$104&lt;=G$6)*(Asignaciones!$D$5:$D$104+Asignaciones!$E$5:$E$104-1&gt;=G$6)*Asignaciones!$F$5:$F$104))</f>
        <v/>
      </c>
      <c r="H96" s="17">
        <f>IF($A96="","",SUMPRODUCT((Asignaciones!$B$5:$B$104=$A96)*(Asignaciones!$D$5:$D$104&lt;=H$6)*(Asignaciones!$D$5:$D$104+Asignaciones!$E$5:$E$104-1&gt;=H$6)*Asignaciones!$F$5:$F$104))</f>
        <v/>
      </c>
      <c r="I96" s="17">
        <f>IF($A96="","",SUMPRODUCT((Asignaciones!$B$5:$B$104=$A96)*(Asignaciones!$D$5:$D$104&lt;=I$6)*(Asignaciones!$D$5:$D$104+Asignaciones!$E$5:$E$104-1&gt;=I$6)*Asignaciones!$F$5:$F$104))</f>
        <v/>
      </c>
      <c r="J96" s="17">
        <f>IF($A96="","",SUMPRODUCT((Asignaciones!$B$5:$B$104=$A96)*(Asignaciones!$D$5:$D$104&lt;=J$6)*(Asignaciones!$D$5:$D$104+Asignaciones!$E$5:$E$104-1&gt;=J$6)*Asignaciones!$F$5:$F$104))</f>
        <v/>
      </c>
      <c r="K96" s="17">
        <f>IF($A96="","",SUMPRODUCT((Asignaciones!$B$5:$B$104=$A96)*(Asignaciones!$D$5:$D$104&lt;=K$6)*(Asignaciones!$D$5:$D$104+Asignaciones!$E$5:$E$104-1&gt;=K$6)*Asignaciones!$F$5:$F$104))</f>
        <v/>
      </c>
      <c r="L96" s="17">
        <f>IF($A96="","",SUMPRODUCT((Asignaciones!$B$5:$B$104=$A96)*(Asignaciones!$D$5:$D$104&lt;=L$6)*(Asignaciones!$D$5:$D$104+Asignaciones!$E$5:$E$104-1&gt;=L$6)*Asignaciones!$F$5:$F$104))</f>
        <v/>
      </c>
      <c r="M96" s="17">
        <f>IF($A96="","",SUMPRODUCT((Asignaciones!$B$5:$B$104=$A96)*(Asignaciones!$D$5:$D$104&lt;=M$6)*(Asignaciones!$D$5:$D$104+Asignaciones!$E$5:$E$104-1&gt;=M$6)*Asignaciones!$F$5:$F$104))</f>
        <v/>
      </c>
      <c r="N96" s="17">
        <f>IF($A96="","",SUMPRODUCT((Asignaciones!$B$5:$B$104=$A96)*(Asignaciones!$D$5:$D$104&lt;=N$6)*(Asignaciones!$D$5:$D$104+Asignaciones!$E$5:$E$104-1&gt;=N$6)*Asignaciones!$F$5:$F$104))</f>
        <v/>
      </c>
      <c r="O96" s="17">
        <f>IF($A96="","",SUMPRODUCT((Asignaciones!$B$5:$B$104=$A96)*(Asignaciones!$D$5:$D$104&lt;=O$6)*(Asignaciones!$D$5:$D$104+Asignaciones!$E$5:$E$104-1&gt;=O$6)*Asignaciones!$F$5:$F$104))</f>
        <v/>
      </c>
      <c r="P96" s="17">
        <f>IF($A96="","",SUMPRODUCT((Asignaciones!$B$5:$B$104=$A96)*(Asignaciones!$D$5:$D$104&lt;=P$6)*(Asignaciones!$D$5:$D$104+Asignaciones!$E$5:$E$104-1&gt;=P$6)*Asignaciones!$F$5:$F$104))</f>
        <v/>
      </c>
      <c r="Q96" s="17">
        <f>IF($A96="","",SUMPRODUCT((Asignaciones!$B$5:$B$104=$A96)*(Asignaciones!$D$5:$D$104&lt;=Q$6)*(Asignaciones!$D$5:$D$104+Asignaciones!$E$5:$E$104-1&gt;=Q$6)*Asignaciones!$F$5:$F$104))</f>
        <v/>
      </c>
      <c r="R96" s="17">
        <f>IF($A96="","",SUMPRODUCT((Asignaciones!$B$5:$B$104=$A96)*(Asignaciones!$D$5:$D$104&lt;=R$6)*(Asignaciones!$D$5:$D$104+Asignaciones!$E$5:$E$104-1&gt;=R$6)*Asignaciones!$F$5:$F$104))</f>
        <v/>
      </c>
      <c r="S96" s="17">
        <f>IF($A96="","",SUMPRODUCT((Asignaciones!$B$5:$B$104=$A96)*(Asignaciones!$D$5:$D$104&lt;=S$6)*(Asignaciones!$D$5:$D$104+Asignaciones!$E$5:$E$104-1&gt;=S$6)*Asignaciones!$F$5:$F$104))</f>
        <v/>
      </c>
      <c r="T96" s="17">
        <f>IF($A96="","",SUMPRODUCT((Asignaciones!$B$5:$B$104=$A96)*(Asignaciones!$D$5:$D$104&lt;=T$6)*(Asignaciones!$D$5:$D$104+Asignaciones!$E$5:$E$104-1&gt;=T$6)*Asignaciones!$F$5:$F$104))</f>
        <v/>
      </c>
      <c r="U96" s="17">
        <f>IF($A96="","",SUMPRODUCT((Asignaciones!$B$5:$B$104=$A96)*(Asignaciones!$D$5:$D$104&lt;=U$6)*(Asignaciones!$D$5:$D$104+Asignaciones!$E$5:$E$104-1&gt;=U$6)*Asignaciones!$F$5:$F$104))</f>
        <v/>
      </c>
      <c r="V96" s="17">
        <f>IF($A96="","",SUMPRODUCT((Asignaciones!$B$5:$B$104=$A96)*(Asignaciones!$D$5:$D$104&lt;=V$6)*(Asignaciones!$D$5:$D$104+Asignaciones!$E$5:$E$104-1&gt;=V$6)*Asignaciones!$F$5:$F$104))</f>
        <v/>
      </c>
      <c r="W96" s="17">
        <f>IF($A96="","",SUMPRODUCT((Asignaciones!$B$5:$B$104=$A96)*(Asignaciones!$D$5:$D$104&lt;=W$6)*(Asignaciones!$D$5:$D$104+Asignaciones!$E$5:$E$104-1&gt;=W$6)*Asignaciones!$F$5:$F$104))</f>
        <v/>
      </c>
      <c r="X96" s="17">
        <f>IF($A96="","",SUMPRODUCT((Asignaciones!$B$5:$B$104=$A96)*(Asignaciones!$D$5:$D$104&lt;=X$6)*(Asignaciones!$D$5:$D$104+Asignaciones!$E$5:$E$104-1&gt;=X$6)*Asignaciones!$F$5:$F$104))</f>
        <v/>
      </c>
      <c r="Y96" s="17">
        <f>IF($A96="","",SUMPRODUCT((Asignaciones!$B$5:$B$104=$A96)*(Asignaciones!$D$5:$D$104&lt;=Y$6)*(Asignaciones!$D$5:$D$104+Asignaciones!$E$5:$E$104-1&gt;=Y$6)*Asignaciones!$F$5:$F$104))</f>
        <v/>
      </c>
      <c r="Z96" s="17">
        <f>IF($A96="","",SUMPRODUCT((Asignaciones!$B$5:$B$104=$A96)*(Asignaciones!$D$5:$D$104&lt;=Z$6)*(Asignaciones!$D$5:$D$104+Asignaciones!$E$5:$E$104-1&gt;=Z$6)*Asignaciones!$F$5:$F$104))</f>
        <v/>
      </c>
      <c r="AA96" s="17">
        <f>IF($A96="","",SUMPRODUCT((Asignaciones!$B$5:$B$104=$A96)*(Asignaciones!$D$5:$D$104&lt;=AA$6)*(Asignaciones!$D$5:$D$104+Asignaciones!$E$5:$E$104-1&gt;=AA$6)*Asignaciones!$F$5:$F$104))</f>
        <v/>
      </c>
      <c r="AB96" s="17">
        <f>IF($A96="","",SUMPRODUCT((Asignaciones!$B$5:$B$104=$A96)*(Asignaciones!$D$5:$D$104&lt;=AB$6)*(Asignaciones!$D$5:$D$104+Asignaciones!$E$5:$E$104-1&gt;=AB$6)*Asignaciones!$F$5:$F$104))</f>
        <v/>
      </c>
      <c r="AC96" s="18">
        <f>IF($A96="","",SUMIF(Asignaciones!$B$5:$B$104,$A96,Asignaciones!$K$5:$K$104))</f>
        <v/>
      </c>
      <c r="AD96" s="17">
        <f>IF($A96="","",COUNTIF(C96:AB96,"&gt;0"))</f>
        <v/>
      </c>
    </row>
    <row r="97">
      <c r="A97" s="8" t="n"/>
      <c r="B97" s="18">
        <f>IF($A97="","",SUM(C97:AB97))</f>
        <v/>
      </c>
      <c r="C97" s="17">
        <f>IF($A97="","",SUMPRODUCT((Asignaciones!$B$5:$B$104=$A97)*(Asignaciones!$D$5:$D$104&lt;=C$6)*(Asignaciones!$D$5:$D$104+Asignaciones!$E$5:$E$104-1&gt;=C$6)*Asignaciones!$F$5:$F$104))</f>
        <v/>
      </c>
      <c r="D97" s="17">
        <f>IF($A97="","",SUMPRODUCT((Asignaciones!$B$5:$B$104=$A97)*(Asignaciones!$D$5:$D$104&lt;=D$6)*(Asignaciones!$D$5:$D$104+Asignaciones!$E$5:$E$104-1&gt;=D$6)*Asignaciones!$F$5:$F$104))</f>
        <v/>
      </c>
      <c r="E97" s="17">
        <f>IF($A97="","",SUMPRODUCT((Asignaciones!$B$5:$B$104=$A97)*(Asignaciones!$D$5:$D$104&lt;=E$6)*(Asignaciones!$D$5:$D$104+Asignaciones!$E$5:$E$104-1&gt;=E$6)*Asignaciones!$F$5:$F$104))</f>
        <v/>
      </c>
      <c r="F97" s="17">
        <f>IF($A97="","",SUMPRODUCT((Asignaciones!$B$5:$B$104=$A97)*(Asignaciones!$D$5:$D$104&lt;=F$6)*(Asignaciones!$D$5:$D$104+Asignaciones!$E$5:$E$104-1&gt;=F$6)*Asignaciones!$F$5:$F$104))</f>
        <v/>
      </c>
      <c r="G97" s="17">
        <f>IF($A97="","",SUMPRODUCT((Asignaciones!$B$5:$B$104=$A97)*(Asignaciones!$D$5:$D$104&lt;=G$6)*(Asignaciones!$D$5:$D$104+Asignaciones!$E$5:$E$104-1&gt;=G$6)*Asignaciones!$F$5:$F$104))</f>
        <v/>
      </c>
      <c r="H97" s="17">
        <f>IF($A97="","",SUMPRODUCT((Asignaciones!$B$5:$B$104=$A97)*(Asignaciones!$D$5:$D$104&lt;=H$6)*(Asignaciones!$D$5:$D$104+Asignaciones!$E$5:$E$104-1&gt;=H$6)*Asignaciones!$F$5:$F$104))</f>
        <v/>
      </c>
      <c r="I97" s="17">
        <f>IF($A97="","",SUMPRODUCT((Asignaciones!$B$5:$B$104=$A97)*(Asignaciones!$D$5:$D$104&lt;=I$6)*(Asignaciones!$D$5:$D$104+Asignaciones!$E$5:$E$104-1&gt;=I$6)*Asignaciones!$F$5:$F$104))</f>
        <v/>
      </c>
      <c r="J97" s="17">
        <f>IF($A97="","",SUMPRODUCT((Asignaciones!$B$5:$B$104=$A97)*(Asignaciones!$D$5:$D$104&lt;=J$6)*(Asignaciones!$D$5:$D$104+Asignaciones!$E$5:$E$104-1&gt;=J$6)*Asignaciones!$F$5:$F$104))</f>
        <v/>
      </c>
      <c r="K97" s="17">
        <f>IF($A97="","",SUMPRODUCT((Asignaciones!$B$5:$B$104=$A97)*(Asignaciones!$D$5:$D$104&lt;=K$6)*(Asignaciones!$D$5:$D$104+Asignaciones!$E$5:$E$104-1&gt;=K$6)*Asignaciones!$F$5:$F$104))</f>
        <v/>
      </c>
      <c r="L97" s="17">
        <f>IF($A97="","",SUMPRODUCT((Asignaciones!$B$5:$B$104=$A97)*(Asignaciones!$D$5:$D$104&lt;=L$6)*(Asignaciones!$D$5:$D$104+Asignaciones!$E$5:$E$104-1&gt;=L$6)*Asignaciones!$F$5:$F$104))</f>
        <v/>
      </c>
      <c r="M97" s="17">
        <f>IF($A97="","",SUMPRODUCT((Asignaciones!$B$5:$B$104=$A97)*(Asignaciones!$D$5:$D$104&lt;=M$6)*(Asignaciones!$D$5:$D$104+Asignaciones!$E$5:$E$104-1&gt;=M$6)*Asignaciones!$F$5:$F$104))</f>
        <v/>
      </c>
      <c r="N97" s="17">
        <f>IF($A97="","",SUMPRODUCT((Asignaciones!$B$5:$B$104=$A97)*(Asignaciones!$D$5:$D$104&lt;=N$6)*(Asignaciones!$D$5:$D$104+Asignaciones!$E$5:$E$104-1&gt;=N$6)*Asignaciones!$F$5:$F$104))</f>
        <v/>
      </c>
      <c r="O97" s="17">
        <f>IF($A97="","",SUMPRODUCT((Asignaciones!$B$5:$B$104=$A97)*(Asignaciones!$D$5:$D$104&lt;=O$6)*(Asignaciones!$D$5:$D$104+Asignaciones!$E$5:$E$104-1&gt;=O$6)*Asignaciones!$F$5:$F$104))</f>
        <v/>
      </c>
      <c r="P97" s="17">
        <f>IF($A97="","",SUMPRODUCT((Asignaciones!$B$5:$B$104=$A97)*(Asignaciones!$D$5:$D$104&lt;=P$6)*(Asignaciones!$D$5:$D$104+Asignaciones!$E$5:$E$104-1&gt;=P$6)*Asignaciones!$F$5:$F$104))</f>
        <v/>
      </c>
      <c r="Q97" s="17">
        <f>IF($A97="","",SUMPRODUCT((Asignaciones!$B$5:$B$104=$A97)*(Asignaciones!$D$5:$D$104&lt;=Q$6)*(Asignaciones!$D$5:$D$104+Asignaciones!$E$5:$E$104-1&gt;=Q$6)*Asignaciones!$F$5:$F$104))</f>
        <v/>
      </c>
      <c r="R97" s="17">
        <f>IF($A97="","",SUMPRODUCT((Asignaciones!$B$5:$B$104=$A97)*(Asignaciones!$D$5:$D$104&lt;=R$6)*(Asignaciones!$D$5:$D$104+Asignaciones!$E$5:$E$104-1&gt;=R$6)*Asignaciones!$F$5:$F$104))</f>
        <v/>
      </c>
      <c r="S97" s="17">
        <f>IF($A97="","",SUMPRODUCT((Asignaciones!$B$5:$B$104=$A97)*(Asignaciones!$D$5:$D$104&lt;=S$6)*(Asignaciones!$D$5:$D$104+Asignaciones!$E$5:$E$104-1&gt;=S$6)*Asignaciones!$F$5:$F$104))</f>
        <v/>
      </c>
      <c r="T97" s="17">
        <f>IF($A97="","",SUMPRODUCT((Asignaciones!$B$5:$B$104=$A97)*(Asignaciones!$D$5:$D$104&lt;=T$6)*(Asignaciones!$D$5:$D$104+Asignaciones!$E$5:$E$104-1&gt;=T$6)*Asignaciones!$F$5:$F$104))</f>
        <v/>
      </c>
      <c r="U97" s="17">
        <f>IF($A97="","",SUMPRODUCT((Asignaciones!$B$5:$B$104=$A97)*(Asignaciones!$D$5:$D$104&lt;=U$6)*(Asignaciones!$D$5:$D$104+Asignaciones!$E$5:$E$104-1&gt;=U$6)*Asignaciones!$F$5:$F$104))</f>
        <v/>
      </c>
      <c r="V97" s="17">
        <f>IF($A97="","",SUMPRODUCT((Asignaciones!$B$5:$B$104=$A97)*(Asignaciones!$D$5:$D$104&lt;=V$6)*(Asignaciones!$D$5:$D$104+Asignaciones!$E$5:$E$104-1&gt;=V$6)*Asignaciones!$F$5:$F$104))</f>
        <v/>
      </c>
      <c r="W97" s="17">
        <f>IF($A97="","",SUMPRODUCT((Asignaciones!$B$5:$B$104=$A97)*(Asignaciones!$D$5:$D$104&lt;=W$6)*(Asignaciones!$D$5:$D$104+Asignaciones!$E$5:$E$104-1&gt;=W$6)*Asignaciones!$F$5:$F$104))</f>
        <v/>
      </c>
      <c r="X97" s="17">
        <f>IF($A97="","",SUMPRODUCT((Asignaciones!$B$5:$B$104=$A97)*(Asignaciones!$D$5:$D$104&lt;=X$6)*(Asignaciones!$D$5:$D$104+Asignaciones!$E$5:$E$104-1&gt;=X$6)*Asignaciones!$F$5:$F$104))</f>
        <v/>
      </c>
      <c r="Y97" s="17">
        <f>IF($A97="","",SUMPRODUCT((Asignaciones!$B$5:$B$104=$A97)*(Asignaciones!$D$5:$D$104&lt;=Y$6)*(Asignaciones!$D$5:$D$104+Asignaciones!$E$5:$E$104-1&gt;=Y$6)*Asignaciones!$F$5:$F$104))</f>
        <v/>
      </c>
      <c r="Z97" s="17">
        <f>IF($A97="","",SUMPRODUCT((Asignaciones!$B$5:$B$104=$A97)*(Asignaciones!$D$5:$D$104&lt;=Z$6)*(Asignaciones!$D$5:$D$104+Asignaciones!$E$5:$E$104-1&gt;=Z$6)*Asignaciones!$F$5:$F$104))</f>
        <v/>
      </c>
      <c r="AA97" s="17">
        <f>IF($A97="","",SUMPRODUCT((Asignaciones!$B$5:$B$104=$A97)*(Asignaciones!$D$5:$D$104&lt;=AA$6)*(Asignaciones!$D$5:$D$104+Asignaciones!$E$5:$E$104-1&gt;=AA$6)*Asignaciones!$F$5:$F$104))</f>
        <v/>
      </c>
      <c r="AB97" s="17">
        <f>IF($A97="","",SUMPRODUCT((Asignaciones!$B$5:$B$104=$A97)*(Asignaciones!$D$5:$D$104&lt;=AB$6)*(Asignaciones!$D$5:$D$104+Asignaciones!$E$5:$E$104-1&gt;=AB$6)*Asignaciones!$F$5:$F$104))</f>
        <v/>
      </c>
      <c r="AC97" s="18">
        <f>IF($A97="","",SUMIF(Asignaciones!$B$5:$B$104,$A97,Asignaciones!$K$5:$K$104))</f>
        <v/>
      </c>
      <c r="AD97" s="17">
        <f>IF($A97="","",COUNTIF(C97:AB97,"&gt;0"))</f>
        <v/>
      </c>
    </row>
    <row r="98">
      <c r="A98" s="8" t="n"/>
      <c r="B98" s="18">
        <f>IF($A98="","",SUM(C98:AB98))</f>
        <v/>
      </c>
      <c r="C98" s="17">
        <f>IF($A98="","",SUMPRODUCT((Asignaciones!$B$5:$B$104=$A98)*(Asignaciones!$D$5:$D$104&lt;=C$6)*(Asignaciones!$D$5:$D$104+Asignaciones!$E$5:$E$104-1&gt;=C$6)*Asignaciones!$F$5:$F$104))</f>
        <v/>
      </c>
      <c r="D98" s="17">
        <f>IF($A98="","",SUMPRODUCT((Asignaciones!$B$5:$B$104=$A98)*(Asignaciones!$D$5:$D$104&lt;=D$6)*(Asignaciones!$D$5:$D$104+Asignaciones!$E$5:$E$104-1&gt;=D$6)*Asignaciones!$F$5:$F$104))</f>
        <v/>
      </c>
      <c r="E98" s="17">
        <f>IF($A98="","",SUMPRODUCT((Asignaciones!$B$5:$B$104=$A98)*(Asignaciones!$D$5:$D$104&lt;=E$6)*(Asignaciones!$D$5:$D$104+Asignaciones!$E$5:$E$104-1&gt;=E$6)*Asignaciones!$F$5:$F$104))</f>
        <v/>
      </c>
      <c r="F98" s="17">
        <f>IF($A98="","",SUMPRODUCT((Asignaciones!$B$5:$B$104=$A98)*(Asignaciones!$D$5:$D$104&lt;=F$6)*(Asignaciones!$D$5:$D$104+Asignaciones!$E$5:$E$104-1&gt;=F$6)*Asignaciones!$F$5:$F$104))</f>
        <v/>
      </c>
      <c r="G98" s="17">
        <f>IF($A98="","",SUMPRODUCT((Asignaciones!$B$5:$B$104=$A98)*(Asignaciones!$D$5:$D$104&lt;=G$6)*(Asignaciones!$D$5:$D$104+Asignaciones!$E$5:$E$104-1&gt;=G$6)*Asignaciones!$F$5:$F$104))</f>
        <v/>
      </c>
      <c r="H98" s="17">
        <f>IF($A98="","",SUMPRODUCT((Asignaciones!$B$5:$B$104=$A98)*(Asignaciones!$D$5:$D$104&lt;=H$6)*(Asignaciones!$D$5:$D$104+Asignaciones!$E$5:$E$104-1&gt;=H$6)*Asignaciones!$F$5:$F$104))</f>
        <v/>
      </c>
      <c r="I98" s="17">
        <f>IF($A98="","",SUMPRODUCT((Asignaciones!$B$5:$B$104=$A98)*(Asignaciones!$D$5:$D$104&lt;=I$6)*(Asignaciones!$D$5:$D$104+Asignaciones!$E$5:$E$104-1&gt;=I$6)*Asignaciones!$F$5:$F$104))</f>
        <v/>
      </c>
      <c r="J98" s="17">
        <f>IF($A98="","",SUMPRODUCT((Asignaciones!$B$5:$B$104=$A98)*(Asignaciones!$D$5:$D$104&lt;=J$6)*(Asignaciones!$D$5:$D$104+Asignaciones!$E$5:$E$104-1&gt;=J$6)*Asignaciones!$F$5:$F$104))</f>
        <v/>
      </c>
      <c r="K98" s="17">
        <f>IF($A98="","",SUMPRODUCT((Asignaciones!$B$5:$B$104=$A98)*(Asignaciones!$D$5:$D$104&lt;=K$6)*(Asignaciones!$D$5:$D$104+Asignaciones!$E$5:$E$104-1&gt;=K$6)*Asignaciones!$F$5:$F$104))</f>
        <v/>
      </c>
      <c r="L98" s="17">
        <f>IF($A98="","",SUMPRODUCT((Asignaciones!$B$5:$B$104=$A98)*(Asignaciones!$D$5:$D$104&lt;=L$6)*(Asignaciones!$D$5:$D$104+Asignaciones!$E$5:$E$104-1&gt;=L$6)*Asignaciones!$F$5:$F$104))</f>
        <v/>
      </c>
      <c r="M98" s="17">
        <f>IF($A98="","",SUMPRODUCT((Asignaciones!$B$5:$B$104=$A98)*(Asignaciones!$D$5:$D$104&lt;=M$6)*(Asignaciones!$D$5:$D$104+Asignaciones!$E$5:$E$104-1&gt;=M$6)*Asignaciones!$F$5:$F$104))</f>
        <v/>
      </c>
      <c r="N98" s="17">
        <f>IF($A98="","",SUMPRODUCT((Asignaciones!$B$5:$B$104=$A98)*(Asignaciones!$D$5:$D$104&lt;=N$6)*(Asignaciones!$D$5:$D$104+Asignaciones!$E$5:$E$104-1&gt;=N$6)*Asignaciones!$F$5:$F$104))</f>
        <v/>
      </c>
      <c r="O98" s="17">
        <f>IF($A98="","",SUMPRODUCT((Asignaciones!$B$5:$B$104=$A98)*(Asignaciones!$D$5:$D$104&lt;=O$6)*(Asignaciones!$D$5:$D$104+Asignaciones!$E$5:$E$104-1&gt;=O$6)*Asignaciones!$F$5:$F$104))</f>
        <v/>
      </c>
      <c r="P98" s="17">
        <f>IF($A98="","",SUMPRODUCT((Asignaciones!$B$5:$B$104=$A98)*(Asignaciones!$D$5:$D$104&lt;=P$6)*(Asignaciones!$D$5:$D$104+Asignaciones!$E$5:$E$104-1&gt;=P$6)*Asignaciones!$F$5:$F$104))</f>
        <v/>
      </c>
      <c r="Q98" s="17">
        <f>IF($A98="","",SUMPRODUCT((Asignaciones!$B$5:$B$104=$A98)*(Asignaciones!$D$5:$D$104&lt;=Q$6)*(Asignaciones!$D$5:$D$104+Asignaciones!$E$5:$E$104-1&gt;=Q$6)*Asignaciones!$F$5:$F$104))</f>
        <v/>
      </c>
      <c r="R98" s="17">
        <f>IF($A98="","",SUMPRODUCT((Asignaciones!$B$5:$B$104=$A98)*(Asignaciones!$D$5:$D$104&lt;=R$6)*(Asignaciones!$D$5:$D$104+Asignaciones!$E$5:$E$104-1&gt;=R$6)*Asignaciones!$F$5:$F$104))</f>
        <v/>
      </c>
      <c r="S98" s="17">
        <f>IF($A98="","",SUMPRODUCT((Asignaciones!$B$5:$B$104=$A98)*(Asignaciones!$D$5:$D$104&lt;=S$6)*(Asignaciones!$D$5:$D$104+Asignaciones!$E$5:$E$104-1&gt;=S$6)*Asignaciones!$F$5:$F$104))</f>
        <v/>
      </c>
      <c r="T98" s="17">
        <f>IF($A98="","",SUMPRODUCT((Asignaciones!$B$5:$B$104=$A98)*(Asignaciones!$D$5:$D$104&lt;=T$6)*(Asignaciones!$D$5:$D$104+Asignaciones!$E$5:$E$104-1&gt;=T$6)*Asignaciones!$F$5:$F$104))</f>
        <v/>
      </c>
      <c r="U98" s="17">
        <f>IF($A98="","",SUMPRODUCT((Asignaciones!$B$5:$B$104=$A98)*(Asignaciones!$D$5:$D$104&lt;=U$6)*(Asignaciones!$D$5:$D$104+Asignaciones!$E$5:$E$104-1&gt;=U$6)*Asignaciones!$F$5:$F$104))</f>
        <v/>
      </c>
      <c r="V98" s="17">
        <f>IF($A98="","",SUMPRODUCT((Asignaciones!$B$5:$B$104=$A98)*(Asignaciones!$D$5:$D$104&lt;=V$6)*(Asignaciones!$D$5:$D$104+Asignaciones!$E$5:$E$104-1&gt;=V$6)*Asignaciones!$F$5:$F$104))</f>
        <v/>
      </c>
      <c r="W98" s="17">
        <f>IF($A98="","",SUMPRODUCT((Asignaciones!$B$5:$B$104=$A98)*(Asignaciones!$D$5:$D$104&lt;=W$6)*(Asignaciones!$D$5:$D$104+Asignaciones!$E$5:$E$104-1&gt;=W$6)*Asignaciones!$F$5:$F$104))</f>
        <v/>
      </c>
      <c r="X98" s="17">
        <f>IF($A98="","",SUMPRODUCT((Asignaciones!$B$5:$B$104=$A98)*(Asignaciones!$D$5:$D$104&lt;=X$6)*(Asignaciones!$D$5:$D$104+Asignaciones!$E$5:$E$104-1&gt;=X$6)*Asignaciones!$F$5:$F$104))</f>
        <v/>
      </c>
      <c r="Y98" s="17">
        <f>IF($A98="","",SUMPRODUCT((Asignaciones!$B$5:$B$104=$A98)*(Asignaciones!$D$5:$D$104&lt;=Y$6)*(Asignaciones!$D$5:$D$104+Asignaciones!$E$5:$E$104-1&gt;=Y$6)*Asignaciones!$F$5:$F$104))</f>
        <v/>
      </c>
      <c r="Z98" s="17">
        <f>IF($A98="","",SUMPRODUCT((Asignaciones!$B$5:$B$104=$A98)*(Asignaciones!$D$5:$D$104&lt;=Z$6)*(Asignaciones!$D$5:$D$104+Asignaciones!$E$5:$E$104-1&gt;=Z$6)*Asignaciones!$F$5:$F$104))</f>
        <v/>
      </c>
      <c r="AA98" s="17">
        <f>IF($A98="","",SUMPRODUCT((Asignaciones!$B$5:$B$104=$A98)*(Asignaciones!$D$5:$D$104&lt;=AA$6)*(Asignaciones!$D$5:$D$104+Asignaciones!$E$5:$E$104-1&gt;=AA$6)*Asignaciones!$F$5:$F$104))</f>
        <v/>
      </c>
      <c r="AB98" s="17">
        <f>IF($A98="","",SUMPRODUCT((Asignaciones!$B$5:$B$104=$A98)*(Asignaciones!$D$5:$D$104&lt;=AB$6)*(Asignaciones!$D$5:$D$104+Asignaciones!$E$5:$E$104-1&gt;=AB$6)*Asignaciones!$F$5:$F$104))</f>
        <v/>
      </c>
      <c r="AC98" s="18">
        <f>IF($A98="","",SUMIF(Asignaciones!$B$5:$B$104,$A98,Asignaciones!$K$5:$K$104))</f>
        <v/>
      </c>
      <c r="AD98" s="17">
        <f>IF($A98="","",COUNTIF(C98:AB98,"&gt;0"))</f>
        <v/>
      </c>
    </row>
    <row r="99">
      <c r="A99" s="8" t="n"/>
      <c r="B99" s="18">
        <f>IF($A99="","",SUM(C99:AB99))</f>
        <v/>
      </c>
      <c r="C99" s="17">
        <f>IF($A99="","",SUMPRODUCT((Asignaciones!$B$5:$B$104=$A99)*(Asignaciones!$D$5:$D$104&lt;=C$6)*(Asignaciones!$D$5:$D$104+Asignaciones!$E$5:$E$104-1&gt;=C$6)*Asignaciones!$F$5:$F$104))</f>
        <v/>
      </c>
      <c r="D99" s="17">
        <f>IF($A99="","",SUMPRODUCT((Asignaciones!$B$5:$B$104=$A99)*(Asignaciones!$D$5:$D$104&lt;=D$6)*(Asignaciones!$D$5:$D$104+Asignaciones!$E$5:$E$104-1&gt;=D$6)*Asignaciones!$F$5:$F$104))</f>
        <v/>
      </c>
      <c r="E99" s="17">
        <f>IF($A99="","",SUMPRODUCT((Asignaciones!$B$5:$B$104=$A99)*(Asignaciones!$D$5:$D$104&lt;=E$6)*(Asignaciones!$D$5:$D$104+Asignaciones!$E$5:$E$104-1&gt;=E$6)*Asignaciones!$F$5:$F$104))</f>
        <v/>
      </c>
      <c r="F99" s="17">
        <f>IF($A99="","",SUMPRODUCT((Asignaciones!$B$5:$B$104=$A99)*(Asignaciones!$D$5:$D$104&lt;=F$6)*(Asignaciones!$D$5:$D$104+Asignaciones!$E$5:$E$104-1&gt;=F$6)*Asignaciones!$F$5:$F$104))</f>
        <v/>
      </c>
      <c r="G99" s="17">
        <f>IF($A99="","",SUMPRODUCT((Asignaciones!$B$5:$B$104=$A99)*(Asignaciones!$D$5:$D$104&lt;=G$6)*(Asignaciones!$D$5:$D$104+Asignaciones!$E$5:$E$104-1&gt;=G$6)*Asignaciones!$F$5:$F$104))</f>
        <v/>
      </c>
      <c r="H99" s="17">
        <f>IF($A99="","",SUMPRODUCT((Asignaciones!$B$5:$B$104=$A99)*(Asignaciones!$D$5:$D$104&lt;=H$6)*(Asignaciones!$D$5:$D$104+Asignaciones!$E$5:$E$104-1&gt;=H$6)*Asignaciones!$F$5:$F$104))</f>
        <v/>
      </c>
      <c r="I99" s="17">
        <f>IF($A99="","",SUMPRODUCT((Asignaciones!$B$5:$B$104=$A99)*(Asignaciones!$D$5:$D$104&lt;=I$6)*(Asignaciones!$D$5:$D$104+Asignaciones!$E$5:$E$104-1&gt;=I$6)*Asignaciones!$F$5:$F$104))</f>
        <v/>
      </c>
      <c r="J99" s="17">
        <f>IF($A99="","",SUMPRODUCT((Asignaciones!$B$5:$B$104=$A99)*(Asignaciones!$D$5:$D$104&lt;=J$6)*(Asignaciones!$D$5:$D$104+Asignaciones!$E$5:$E$104-1&gt;=J$6)*Asignaciones!$F$5:$F$104))</f>
        <v/>
      </c>
      <c r="K99" s="17">
        <f>IF($A99="","",SUMPRODUCT((Asignaciones!$B$5:$B$104=$A99)*(Asignaciones!$D$5:$D$104&lt;=K$6)*(Asignaciones!$D$5:$D$104+Asignaciones!$E$5:$E$104-1&gt;=K$6)*Asignaciones!$F$5:$F$104))</f>
        <v/>
      </c>
      <c r="L99" s="17">
        <f>IF($A99="","",SUMPRODUCT((Asignaciones!$B$5:$B$104=$A99)*(Asignaciones!$D$5:$D$104&lt;=L$6)*(Asignaciones!$D$5:$D$104+Asignaciones!$E$5:$E$104-1&gt;=L$6)*Asignaciones!$F$5:$F$104))</f>
        <v/>
      </c>
      <c r="M99" s="17">
        <f>IF($A99="","",SUMPRODUCT((Asignaciones!$B$5:$B$104=$A99)*(Asignaciones!$D$5:$D$104&lt;=M$6)*(Asignaciones!$D$5:$D$104+Asignaciones!$E$5:$E$104-1&gt;=M$6)*Asignaciones!$F$5:$F$104))</f>
        <v/>
      </c>
      <c r="N99" s="17">
        <f>IF($A99="","",SUMPRODUCT((Asignaciones!$B$5:$B$104=$A99)*(Asignaciones!$D$5:$D$104&lt;=N$6)*(Asignaciones!$D$5:$D$104+Asignaciones!$E$5:$E$104-1&gt;=N$6)*Asignaciones!$F$5:$F$104))</f>
        <v/>
      </c>
      <c r="O99" s="17">
        <f>IF($A99="","",SUMPRODUCT((Asignaciones!$B$5:$B$104=$A99)*(Asignaciones!$D$5:$D$104&lt;=O$6)*(Asignaciones!$D$5:$D$104+Asignaciones!$E$5:$E$104-1&gt;=O$6)*Asignaciones!$F$5:$F$104))</f>
        <v/>
      </c>
      <c r="P99" s="17">
        <f>IF($A99="","",SUMPRODUCT((Asignaciones!$B$5:$B$104=$A99)*(Asignaciones!$D$5:$D$104&lt;=P$6)*(Asignaciones!$D$5:$D$104+Asignaciones!$E$5:$E$104-1&gt;=P$6)*Asignaciones!$F$5:$F$104))</f>
        <v/>
      </c>
      <c r="Q99" s="17">
        <f>IF($A99="","",SUMPRODUCT((Asignaciones!$B$5:$B$104=$A99)*(Asignaciones!$D$5:$D$104&lt;=Q$6)*(Asignaciones!$D$5:$D$104+Asignaciones!$E$5:$E$104-1&gt;=Q$6)*Asignaciones!$F$5:$F$104))</f>
        <v/>
      </c>
      <c r="R99" s="17">
        <f>IF($A99="","",SUMPRODUCT((Asignaciones!$B$5:$B$104=$A99)*(Asignaciones!$D$5:$D$104&lt;=R$6)*(Asignaciones!$D$5:$D$104+Asignaciones!$E$5:$E$104-1&gt;=R$6)*Asignaciones!$F$5:$F$104))</f>
        <v/>
      </c>
      <c r="S99" s="17">
        <f>IF($A99="","",SUMPRODUCT((Asignaciones!$B$5:$B$104=$A99)*(Asignaciones!$D$5:$D$104&lt;=S$6)*(Asignaciones!$D$5:$D$104+Asignaciones!$E$5:$E$104-1&gt;=S$6)*Asignaciones!$F$5:$F$104))</f>
        <v/>
      </c>
      <c r="T99" s="17">
        <f>IF($A99="","",SUMPRODUCT((Asignaciones!$B$5:$B$104=$A99)*(Asignaciones!$D$5:$D$104&lt;=T$6)*(Asignaciones!$D$5:$D$104+Asignaciones!$E$5:$E$104-1&gt;=T$6)*Asignaciones!$F$5:$F$104))</f>
        <v/>
      </c>
      <c r="U99" s="17">
        <f>IF($A99="","",SUMPRODUCT((Asignaciones!$B$5:$B$104=$A99)*(Asignaciones!$D$5:$D$104&lt;=U$6)*(Asignaciones!$D$5:$D$104+Asignaciones!$E$5:$E$104-1&gt;=U$6)*Asignaciones!$F$5:$F$104))</f>
        <v/>
      </c>
      <c r="V99" s="17">
        <f>IF($A99="","",SUMPRODUCT((Asignaciones!$B$5:$B$104=$A99)*(Asignaciones!$D$5:$D$104&lt;=V$6)*(Asignaciones!$D$5:$D$104+Asignaciones!$E$5:$E$104-1&gt;=V$6)*Asignaciones!$F$5:$F$104))</f>
        <v/>
      </c>
      <c r="W99" s="17">
        <f>IF($A99="","",SUMPRODUCT((Asignaciones!$B$5:$B$104=$A99)*(Asignaciones!$D$5:$D$104&lt;=W$6)*(Asignaciones!$D$5:$D$104+Asignaciones!$E$5:$E$104-1&gt;=W$6)*Asignaciones!$F$5:$F$104))</f>
        <v/>
      </c>
      <c r="X99" s="17">
        <f>IF($A99="","",SUMPRODUCT((Asignaciones!$B$5:$B$104=$A99)*(Asignaciones!$D$5:$D$104&lt;=X$6)*(Asignaciones!$D$5:$D$104+Asignaciones!$E$5:$E$104-1&gt;=X$6)*Asignaciones!$F$5:$F$104))</f>
        <v/>
      </c>
      <c r="Y99" s="17">
        <f>IF($A99="","",SUMPRODUCT((Asignaciones!$B$5:$B$104=$A99)*(Asignaciones!$D$5:$D$104&lt;=Y$6)*(Asignaciones!$D$5:$D$104+Asignaciones!$E$5:$E$104-1&gt;=Y$6)*Asignaciones!$F$5:$F$104))</f>
        <v/>
      </c>
      <c r="Z99" s="17">
        <f>IF($A99="","",SUMPRODUCT((Asignaciones!$B$5:$B$104=$A99)*(Asignaciones!$D$5:$D$104&lt;=Z$6)*(Asignaciones!$D$5:$D$104+Asignaciones!$E$5:$E$104-1&gt;=Z$6)*Asignaciones!$F$5:$F$104))</f>
        <v/>
      </c>
      <c r="AA99" s="17">
        <f>IF($A99="","",SUMPRODUCT((Asignaciones!$B$5:$B$104=$A99)*(Asignaciones!$D$5:$D$104&lt;=AA$6)*(Asignaciones!$D$5:$D$104+Asignaciones!$E$5:$E$104-1&gt;=AA$6)*Asignaciones!$F$5:$F$104))</f>
        <v/>
      </c>
      <c r="AB99" s="17">
        <f>IF($A99="","",SUMPRODUCT((Asignaciones!$B$5:$B$104=$A99)*(Asignaciones!$D$5:$D$104&lt;=AB$6)*(Asignaciones!$D$5:$D$104+Asignaciones!$E$5:$E$104-1&gt;=AB$6)*Asignaciones!$F$5:$F$104))</f>
        <v/>
      </c>
      <c r="AC99" s="18">
        <f>IF($A99="","",SUMIF(Asignaciones!$B$5:$B$104,$A99,Asignaciones!$K$5:$K$104))</f>
        <v/>
      </c>
      <c r="AD99" s="17">
        <f>IF($A99="","",COUNTIF(C99:AB99,"&gt;0"))</f>
        <v/>
      </c>
    </row>
  </sheetData>
  <conditionalFormatting sqref="C56:AB66">
    <cfRule type="expression" priority="1" dxfId="0" stopIfTrue="1">
      <formula>AND(ISNUMBER(C56),C56&gt;1)</formula>
    </cfRule>
    <cfRule type="expression" priority="2" dxfId="1" stopIfTrue="1">
      <formula>AND(ISNUMBER(C56),C56&gt;0.85)</formula>
    </cfRule>
    <cfRule type="expression" priority="3" dxfId="2" stopIfTrue="1">
      <formula>ISNUMBER(C56)</formula>
    </cfRule>
  </conditionalFormatting>
  <conditionalFormatting sqref="C72:AB82">
    <cfRule type="expression" priority="4" dxfId="0" stopIfTrue="1">
      <formula>AND(ISNUMBER(C72),C72&gt;1)</formula>
    </cfRule>
    <cfRule type="expression" priority="5" dxfId="1" stopIfTrue="1">
      <formula>AND(ISNUMBER(C72),C72&gt;0.85)</formula>
    </cfRule>
    <cfRule type="expression" priority="6" dxfId="2" stopIfTrue="1">
      <formula>ISNUMBER(C72)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2026-10-02T05:03:37Z</dcterms:created>
  <dcterms:modified xmlns:dcterms="http://purl.org/dc/terms/" xmlns:xsi="http://www.w3.org/2001/XMLSchema-instance" xsi:type="dcterms:W3CDTF">2026-10-02T05:03:37Z</dcterms:modified>
</cp:coreProperties>
</file>